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д.3" sheetId="1" r:id="rId1"/>
  </sheets>
  <externalReferences>
    <externalReference r:id="rId4"/>
  </externalReferences>
  <definedNames>
    <definedName name="_xlfn_AGGREGATE">NA()</definedName>
    <definedName name="_xlnm.Print_Area" localSheetId="0">'дод.3'!$D$1:$CC$41</definedName>
  </definedNames>
  <calcPr fullCalcOnLoad="1"/>
</workbook>
</file>

<file path=xl/sharedStrings.xml><?xml version="1.0" encoding="utf-8"?>
<sst xmlns="http://schemas.openxmlformats.org/spreadsheetml/2006/main" count="279" uniqueCount="111">
  <si>
    <t>Додаток 3</t>
  </si>
  <si>
    <t>таблиця 3.1.</t>
  </si>
  <si>
    <t xml:space="preserve">таблиця 3.2. </t>
  </si>
  <si>
    <t>таблиця 3.3.</t>
  </si>
  <si>
    <t>до рішення районної ради</t>
  </si>
  <si>
    <t>(LIX позачергова сесія VII скликання)</t>
  </si>
  <si>
    <t>в редакції рішення районної ради</t>
  </si>
  <si>
    <t>(LХХV позачергова сесія VІІ скликання)</t>
  </si>
  <si>
    <t xml:space="preserve">Міжбюджетні трансферти на 2020 рік  </t>
  </si>
  <si>
    <t>(код бюджету)</t>
  </si>
  <si>
    <t>Код бюджету</t>
  </si>
  <si>
    <t>Найменування 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</si>
  <si>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</si>
  <si>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</si>
  <si>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O2</t>
  </si>
  <si>
    <t>-</t>
  </si>
  <si>
    <t xml:space="preserve">субвенції </t>
  </si>
  <si>
    <t>субвенції</t>
  </si>
  <si>
    <t>усього</t>
  </si>
  <si>
    <t>О3</t>
  </si>
  <si>
    <t xml:space="preserve"> загального фонду на:</t>
  </si>
  <si>
    <t>спеціального фонду на:</t>
  </si>
  <si>
    <t>загального фонду на:</t>
  </si>
  <si>
    <t>Інша субвенція на пільгове перевезення автомобільним транспортом міського та приміського сполучення окремих категорій громадян (УСЗН)</t>
  </si>
  <si>
    <t>Інша субвенція на виплати компенсації за проїзд автомобільним транспортом пільгових категорій громадян на міжміських маршрутах загального користування, протяжність яких перевищує 50 км (УСЗН)</t>
  </si>
  <si>
    <t>Інша субвенція на пільги з послуг зв’язку пільгових категорій громадян (УСЗН)</t>
  </si>
  <si>
    <t>Інша субвенція на заклади  освіти</t>
  </si>
  <si>
    <t>Інша субвенція на Охорону здоров'я (ЦРЛ)</t>
  </si>
  <si>
    <t>Інша субвенція на Охорону здоров'я (ЦПМСД)</t>
  </si>
  <si>
    <t>Інша субвенція на Культуру і мистецтво (Школа мистецтв)</t>
  </si>
  <si>
    <t>Інша субвенція на Культуру і мистецтво (Красноградський молодіжний центр)</t>
  </si>
  <si>
    <t>Інша субвенція 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(ТЦСО)</t>
  </si>
  <si>
    <t>Інша субвенція з обласного бюджету на проведення санаторно-курортного лікування осіб з інвалідністю, ветеранів війни, осіб, на яких поширюється дія Законів України «Про статус ветеранів війни, гарантії їх соціального захисту» та «Про жертви нацистських переслідувань», у санаторно-курортних закладах Харківської області (комплексна Програма соціального захисту населення Харківської області на 2016-2020 роки) (УСЗН)</t>
  </si>
  <si>
    <t>Інша субвенція з обласного бюджету на 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(комплексна Програма соціального захисту населення Харківської області на 2016-2020 роки) (УСЗН)</t>
  </si>
  <si>
    <t>Інша субвенція з обласного бюджету на 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пов"язана з Чорнобильською катастрофою) (комплексна Програма соціального захисту населення Харківської області на 2016-2020 роки) (УСЗН)</t>
  </si>
  <si>
    <t>Інша субвенція з обласного бюджету на проведення санаторно-курортного лікування громадян, які постраждали внаслідок Чорнобильської катастрофи, віднесених до категорії 1 (комплексна Програма соціального захисту населення Харківської області на 2016-2020 роки) (УСЗН)</t>
  </si>
  <si>
    <t>Інша субвенція на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(ТЦСО)</t>
  </si>
  <si>
    <t>Інша субвенція на підтримку спорту вищих досягнень та організацій, які здійснюють фізкультурно-спортивну діяльність (Сектор культури і туризму)</t>
  </si>
  <si>
    <t>Інша субвенція Красноградському підприємству теплових мереж</t>
  </si>
  <si>
    <t xml:space="preserve">Інша субвенція для співфінансування мініпроєктів-переможців обласного конкурсу мініпрєктів розвитку територіальних громад "Разом в майбутнє" у 2020 році </t>
  </si>
  <si>
    <t>Інша субвенція з обласного бюджету на капітальний ремонт приміщень та утеплення будівлі інфекційного корпусу Красноградської центральної районної лікарні за адресою: вул. Шиндлера, 87, м. Красноград Харківська область (коригування) (ЦРЛ)</t>
  </si>
  <si>
    <t>Інша субвенція Красноградському підприємству КП "Водоканал"</t>
  </si>
  <si>
    <t xml:space="preserve">Інша субвенція з обласного бюджету для співфінансування мініпроєктів-переможців обласного конкурсу мініпрєктів розвитку територіальних громад "Разом в майбутнє" у 2020 році </t>
  </si>
  <si>
    <t xml:space="preserve">Інша субвенція на співфінансування мініпроєктів-переможців обласного конкурсу мініпрєктів розвитку територіальних громад "Разом в майбутнє" у 2020 році </t>
  </si>
  <si>
    <t>Інша субвенція з обласного бюджету на співфінансування мінігрантів у рамках виконання проєкту «Ефективна первинна медицина в громаді»</t>
  </si>
  <si>
    <t>Інша субвенція на співфінансування мінігрантів у рамках виконання проєкту «Ефективна первинна медицина в громаді»</t>
  </si>
  <si>
    <t>Інша субвенція на сферу "Освіта" (КПКВКМБ 3719770)</t>
  </si>
  <si>
    <t>Інша субвенція на заклади культури  (КПКВКМБ 3719770)</t>
  </si>
  <si>
    <t>Субвенція Красноградській міській раді на надання державної підтримки особам з особливими освітніми потребами за рахунок відповідної субвенції з державного бюджету (видатки споживання) (КПКВКМБ 3719330)</t>
  </si>
  <si>
    <t>Субвенція Красноградській міській раді на надання державної підтримки особам з особливими освітніми потребами за рахунок відповідної субвенції з державного бюджету (видатки розвитку) (КПКВКМБ 3719330)</t>
  </si>
  <si>
    <t>Інша субвенція обласному бюджету на виготовлення бланків посвідчень батьків багатодітної сім'ї та дитини з багатодітної сім'ї (КПКВКМБ 3719770)</t>
  </si>
  <si>
    <t>Субвенція державному бюджету на проведення поточного ремонту приміщення районного відділу Головного управління ДМС України в Харківській області (КПКВКМБ 3719800)</t>
  </si>
  <si>
    <t>Субвенція державному бюджету на придбання друкарського паперу для районного відділу Головного управління ДМС України в Харківській області (КПКВКМБ 3719800)</t>
  </si>
  <si>
    <t>Субвенція державному бюджету на поточні видатки ( УСЗН) (КПКВКМБ 3719800)</t>
  </si>
  <si>
    <t>Субвенція державному бюджету на забезпечення організації претензійно-позовної роботи (УСЗН) (КПКВКМБ 3719800)</t>
  </si>
  <si>
    <t>Інша субвенція Наталинській сільській раді на відшкодування очікуваної вартості послуг з перевезення дітей до закладів освіти Наталинської сільської ради (КПКВКМБ 3719770)</t>
  </si>
  <si>
    <t>Інша субвенція Красноградській міській раді на придбання дезинфекуючих засобів та засобів індивідуального захисту для Красноградського ЖРЕП -50 тис. грн., Красноградського комбіната комунальних підприємств – 50 тис. грн.(КПКВКМБ 3719770)</t>
  </si>
  <si>
    <t>Субвенція державному бюджету на придбання паливно-мастильних матеріалів (Красноградський відділ поліції ГУНП в Харківській області) (КПКВКМБ 3719800)</t>
  </si>
  <si>
    <t>На оплату послуг на право користування аналітично - інформаційною системою „Місцеві бюджети рівня міста, району 2006” (КПКВКМБ 3717370)</t>
  </si>
  <si>
    <t>На оплату послуги із супроводження та обслуговування інформаційно-програмного комплексу "Місцевий бюджет"(КПКВКМБ 3717370)</t>
  </si>
  <si>
    <t>Cубвенція державному бюджету на функціонування каналів зв’язку та мережі інтернет РДА (КПКВКМБ 3719800)</t>
  </si>
  <si>
    <t>Субвенція державному бюджету на забезпечення оплати праці з нарахуванням (РДА) (КПКВКМБ 3719800)</t>
  </si>
  <si>
    <t>Субвенція державному бюджету на забезпечення оплати праці з нарахуванням (УСЗН) (КПКВКМБ 3719800)</t>
  </si>
  <si>
    <t>Субвенція державному бюджету на забезпечення оплати праці з нарахуванням (Сектор культури і туризму) (КПКВКМБ 3719800)</t>
  </si>
  <si>
    <t>Субвенція державному бюджету на забезпечення оплати праці з нарахуванням (Відділ освіти) (КПКВКМБ 3719800)</t>
  </si>
  <si>
    <t>Субвенція державному бюджету на забезпечення оплати праці з нарахуванням (Служба у справах дітей) (КПКВКМБ 3719800)</t>
  </si>
  <si>
    <t>Субвенція державному бюджету на забезпечення оплати праці з нарахуванням (Фінансове управління) (КПКВКМБ 3719800)</t>
  </si>
  <si>
    <t>Субвенція Міській раді на підготовку і проведення місцевих виборів 25 жовтня 2020 року  за рахунок субвенції з державного бюджету місцевим бюджетам на проведення виборів депутатів місцевих рад та сільських, селищних, міських голів (КПКВКМБ 3719620)</t>
  </si>
  <si>
    <t>Субвенція державному бюджету на функціонування каналів зв’язку та мережі інтернет, програмне забезпечення МЕДОК (Фінансове управління) (КПКВКМБ 3719800)</t>
  </si>
  <si>
    <t xml:space="preserve">Інша субвенція на капітальний ремонт світлофорного вузла на перехресті вулиць Полтавської та Короленко у м. Красноград. (КПКВКМБ 3719770)   </t>
  </si>
  <si>
    <t xml:space="preserve">Субвенція з обласного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пунктах, за рахунок відповідної субвенції з державного бюджету на капітальний ремонт вулиці Вишнева в місті Красноград Харківської області (КПКВКМБ 3719540)   </t>
  </si>
  <si>
    <t xml:space="preserve">Субвенція з обласного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пунктах, за рахунок відповідної субвенції з державного бюджету на капітальний ремонт дороги по вул. Богдана Хмельницького в с. Піщанка, Красноградського району Харківської області (КПКВКМБ 3719540)   </t>
  </si>
  <si>
    <t xml:space="preserve">Субвенція з обласного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пунктах, за рахунок відповідної субвенції з державного бюджету на капітальний ремонт дорожнього покриття по вул.. Українській (площа) в с. Миколо-Комишувата, Красноградського району Харківської області (КПКВКМБ 3719540)   </t>
  </si>
  <si>
    <t xml:space="preserve">Субвенція обласному бюджету на співфінансування видатків з придбання шкільного автобусу, у тому числі обладнаного місцями для дітей з особливими освітніми потребам. (КПКВКМБ 3719770)  </t>
  </si>
  <si>
    <t xml:space="preserve">Інша субвенція на капітальний ремонт по утепленню стін приміщення спортзалу ВСК "Пересвіт" за адресою: м.Красноград, вул. Бєльовська,72А (КПКВКМБ 3719770)   </t>
  </si>
  <si>
    <t xml:space="preserve">Інша субвенція на капітальний ремонт харчоблоку в приміщенні Красноградського ДНЗ (ясел-садка) № 17 в місті Краснограді вул. Московська, 40.  (КПКВКМБ 3719770)   </t>
  </si>
  <si>
    <t xml:space="preserve">Інша субвенція на капітальний ремонт музичної зали в приміщенні Красноградського дошкільного навчального за кладу (ясел-садка) № 5 Красноградської міської ради Харківської області за адресою: м. Красноград, вул. Лермонтова, 54 (КПКВКМБ 3719770)   </t>
  </si>
  <si>
    <t xml:space="preserve">Субвенція з  місцевого бюджету державному бюджету на виконання програм соціально-економічного розвитку регіонів на придбання транспортного засобу спеціального призначення  (КПКВКМБ 3719800)   </t>
  </si>
  <si>
    <t>Субвенція з місцевого бюджету державному бюджету на виконання програм соціально-економічного розвитку регіонів для проведення капітального ремонту котельної 43 - ДПРЧ ГУ ДСННС у Харківській області (КПКВКМБ 3719800)</t>
  </si>
  <si>
    <t xml:space="preserve">Інша субвенція на модернізацію ліфта пасажирського в/п 320 кг на 9 зупинок за адресою вул. Полтавська, буд 88 в м. Красноград. КПКВКМБ 3719770)   </t>
  </si>
  <si>
    <t>Субвенція з обласного бюджету на здійснення природоохоронних заходів Красноградському підприємству КП "Водоканал" на капітальний ремонт частини самоплинного каналізаційного колектору від вул. Молодіжної до КНС №3 в с. Наталине КПКВКМБ 0218311</t>
  </si>
  <si>
    <t xml:space="preserve">Код класифікації доходів </t>
  </si>
  <si>
    <t>Володимирівська с/р</t>
  </si>
  <si>
    <t>Кирилівська с/р</t>
  </si>
  <si>
    <t>Зорянська с/р</t>
  </si>
  <si>
    <t>М-Комишуватська с/р</t>
  </si>
  <si>
    <t>Мартинівська с/р</t>
  </si>
  <si>
    <t>Іванівська с/р</t>
  </si>
  <si>
    <t>Піщанська с/р</t>
  </si>
  <si>
    <t>Петрівська с/р</t>
  </si>
  <si>
    <t>Соснівська с/р</t>
  </si>
  <si>
    <t>Хрестищенська с/р</t>
  </si>
  <si>
    <t>Міська рада</t>
  </si>
  <si>
    <t>Зачепилівський район</t>
  </si>
  <si>
    <t>Кегичівський район</t>
  </si>
  <si>
    <t>Сахновщинський район</t>
  </si>
  <si>
    <t>Наталинська ОТГ</t>
  </si>
  <si>
    <t>Обласний бюджет</t>
  </si>
  <si>
    <t>Державний бюджет</t>
  </si>
  <si>
    <t>Фінансове управління</t>
  </si>
  <si>
    <t>Х</t>
  </si>
  <si>
    <t>УСЬОГО</t>
  </si>
  <si>
    <t>таблиця 3.4.</t>
  </si>
  <si>
    <t>таблиця 3.5.</t>
  </si>
  <si>
    <t>таблиця 3.6.</t>
  </si>
  <si>
    <t xml:space="preserve"> в редакції рішення районної ради</t>
  </si>
  <si>
    <t>Керуючий справами виконавчого апарату районної ради                                                                                                       Костянтин ФРОЛОВ</t>
  </si>
  <si>
    <t>від 01 грудня 2020 року № 1476-VII</t>
  </si>
  <si>
    <t>Керуючий справами виконавчого апарату районної ради                                       Костянтин ФРОЛОВ</t>
  </si>
  <si>
    <t>від 24 грудня 2019 року № 1227-VII</t>
  </si>
  <si>
    <t xml:space="preserve"> від 24 грудня 2019 року № 1227-VII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</si>
</sst>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2">
    <font>
      <sz val="10"/>
      <name val="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i/>
      <sz val="12"/>
      <name val="Times New Roman"/>
      <family val="1"/>
    </font>
    <font>
      <sz val="10"/>
      <color indexed="8"/>
      <name val="Times New Roman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sz val="11"/>
      <name val="Times New Roman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5" fillId="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 vertical="top"/>
      <protection/>
    </xf>
    <xf numFmtId="0" fontId="7" fillId="0" borderId="2" applyNumberFormat="0" applyFill="0" applyAlignment="0" applyProtection="0"/>
    <xf numFmtId="0" fontId="10" fillId="15" borderId="3" applyNumberFormat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15" fillId="0" borderId="4" applyNumberFormat="0" applyFill="0" applyAlignment="0" applyProtection="0"/>
    <xf numFmtId="0" fontId="14" fillId="17" borderId="0" applyNumberFormat="0" applyBorder="0" applyAlignment="0" applyProtection="0"/>
    <xf numFmtId="0" fontId="0" fillId="4" borderId="5" applyNumberFormat="0" applyAlignment="0" applyProtection="0"/>
    <xf numFmtId="9" fontId="1" fillId="0" borderId="0" applyFill="0" applyBorder="0" applyAlignment="0" applyProtection="0"/>
    <xf numFmtId="0" fontId="16" fillId="16" borderId="6" applyNumberFormat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right" vertical="top"/>
    </xf>
    <xf numFmtId="0" fontId="19" fillId="0" borderId="0" xfId="0" applyFont="1" applyFill="1" applyAlignment="1">
      <alignment horizontal="right" vertical="center"/>
    </xf>
    <xf numFmtId="0" fontId="19" fillId="0" borderId="0" xfId="0" applyNumberFormat="1" applyFont="1" applyFill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horizontal="right" vertical="top"/>
      <protection/>
    </xf>
    <xf numFmtId="0" fontId="19" fillId="0" borderId="0" xfId="0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>
      <alignment horizontal="right" vertical="top"/>
    </xf>
    <xf numFmtId="0" fontId="19" fillId="0" borderId="0" xfId="70" applyFont="1" applyFill="1" applyBorder="1" applyAlignment="1">
      <alignment/>
      <protection/>
    </xf>
    <xf numFmtId="0" fontId="19" fillId="0" borderId="0" xfId="70" applyFont="1" applyFill="1" applyBorder="1" applyAlignment="1">
      <alignment horizontal="right" vertical="top"/>
      <protection/>
    </xf>
    <xf numFmtId="0" fontId="21" fillId="0" borderId="0" xfId="0" applyFont="1" applyFill="1" applyAlignment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right"/>
    </xf>
    <xf numFmtId="0" fontId="23" fillId="0" borderId="8" xfId="34" applyFont="1" applyFill="1" applyBorder="1" applyAlignment="1">
      <alignment horizontal="right"/>
      <protection/>
    </xf>
    <xf numFmtId="0" fontId="23" fillId="0" borderId="9" xfId="34" applyFont="1" applyFill="1" applyBorder="1" applyAlignment="1">
      <alignment horizontal="center"/>
      <protection/>
    </xf>
    <xf numFmtId="0" fontId="27" fillId="0" borderId="8" xfId="0" applyFont="1" applyFill="1" applyBorder="1" applyAlignment="1">
      <alignment horizontal="right" vertical="center"/>
    </xf>
    <xf numFmtId="0" fontId="28" fillId="0" borderId="8" xfId="34" applyFont="1" applyFill="1" applyBorder="1" applyAlignment="1">
      <alignment horizontal="right" vertical="center"/>
      <protection/>
    </xf>
    <xf numFmtId="0" fontId="28" fillId="0" borderId="9" xfId="34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 vertical="center"/>
    </xf>
    <xf numFmtId="0" fontId="26" fillId="0" borderId="8" xfId="0" applyFont="1" applyFill="1" applyBorder="1" applyAlignment="1">
      <alignment horizontal="right"/>
    </xf>
    <xf numFmtId="0" fontId="26" fillId="0" borderId="8" xfId="34" applyFont="1" applyFill="1" applyBorder="1" applyAlignment="1">
      <alignment horizontal="right"/>
      <protection/>
    </xf>
    <xf numFmtId="0" fontId="26" fillId="0" borderId="9" xfId="34" applyFont="1" applyFill="1" applyBorder="1" applyAlignment="1">
      <alignment horizontal="center"/>
      <protection/>
    </xf>
    <xf numFmtId="0" fontId="26" fillId="0" borderId="0" xfId="0" applyFont="1" applyFill="1" applyAlignment="1">
      <alignment/>
    </xf>
    <xf numFmtId="0" fontId="25" fillId="0" borderId="10" xfId="0" applyFont="1" applyFill="1" applyBorder="1" applyAlignment="1">
      <alignment horizontal="right"/>
    </xf>
    <xf numFmtId="0" fontId="23" fillId="0" borderId="10" xfId="34" applyFont="1" applyFill="1" applyBorder="1" applyAlignment="1">
      <alignment horizontal="right"/>
      <protection/>
    </xf>
    <xf numFmtId="0" fontId="23" fillId="0" borderId="11" xfId="34" applyFont="1" applyFill="1" applyBorder="1" applyAlignment="1">
      <alignment horizontal="center"/>
      <protection/>
    </xf>
    <xf numFmtId="0" fontId="23" fillId="0" borderId="10" xfId="34" applyFont="1" applyFill="1" applyBorder="1" applyAlignment="1">
      <alignment horizontal="right" wrapText="1"/>
      <protection/>
    </xf>
    <xf numFmtId="0" fontId="25" fillId="0" borderId="0" xfId="0" applyFont="1" applyFill="1" applyBorder="1" applyAlignment="1">
      <alignment horizontal="right"/>
    </xf>
    <xf numFmtId="0" fontId="23" fillId="0" borderId="0" xfId="34" applyFont="1" applyFill="1" applyBorder="1" applyAlignment="1">
      <alignment horizontal="right" wrapText="1"/>
      <protection/>
    </xf>
    <xf numFmtId="0" fontId="23" fillId="0" borderId="0" xfId="34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 horizontal="left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30" fillId="0" borderId="12" xfId="0" applyFont="1" applyFill="1" applyBorder="1" applyAlignment="1">
      <alignment horizontal="center"/>
    </xf>
    <xf numFmtId="0" fontId="20" fillId="0" borderId="0" xfId="0" applyFont="1" applyAlignment="1">
      <alignment horizontal="right" vertical="top"/>
    </xf>
    <xf numFmtId="0" fontId="19" fillId="0" borderId="0" xfId="0" applyFont="1" applyFill="1" applyAlignment="1">
      <alignment horizontal="right" vertical="top"/>
    </xf>
    <xf numFmtId="0" fontId="25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left" textRotation="90" wrapText="1"/>
    </xf>
    <xf numFmtId="0" fontId="26" fillId="0" borderId="13" xfId="0" applyFont="1" applyBorder="1" applyAlignment="1">
      <alignment horizontal="left" textRotation="90" wrapText="1"/>
    </xf>
    <xf numFmtId="0" fontId="26" fillId="0" borderId="13" xfId="0" applyFont="1" applyBorder="1" applyAlignment="1">
      <alignment textRotation="90" wrapText="1"/>
    </xf>
    <xf numFmtId="0" fontId="26" fillId="0" borderId="13" xfId="0" applyNumberFormat="1" applyFont="1" applyFill="1" applyBorder="1" applyAlignment="1">
      <alignment horizontal="left" textRotation="90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5" fillId="0" borderId="13" xfId="0" applyFont="1" applyFill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top"/>
    </xf>
    <xf numFmtId="0" fontId="25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6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Normal_Доходи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Currency" xfId="42"/>
    <cellStyle name="Currency [0]" xfId="43"/>
    <cellStyle name="Добре" xfId="44"/>
    <cellStyle name="Звичайний 10" xfId="45"/>
    <cellStyle name="Звичайний 11" xfId="46"/>
    <cellStyle name="Звичайний 12" xfId="47"/>
    <cellStyle name="Звичайний 13" xfId="48"/>
    <cellStyle name="Звичайний 14" xfId="49"/>
    <cellStyle name="Звичайний 15" xfId="50"/>
    <cellStyle name="Звичайний 16" xfId="51"/>
    <cellStyle name="Звичайний 17" xfId="52"/>
    <cellStyle name="Звичайний 18" xfId="53"/>
    <cellStyle name="Звичайний 19" xfId="54"/>
    <cellStyle name="Звичайний 2" xfId="55"/>
    <cellStyle name="Звичайний 20" xfId="56"/>
    <cellStyle name="Звичайний 3" xfId="57"/>
    <cellStyle name="Звичайний 4" xfId="58"/>
    <cellStyle name="Звичайний 5" xfId="59"/>
    <cellStyle name="Звичайний 6" xfId="60"/>
    <cellStyle name="Звичайний 7" xfId="61"/>
    <cellStyle name="Звичайний 8" xfId="62"/>
    <cellStyle name="Звичайний 9" xfId="63"/>
    <cellStyle name="Звичайний_Додаток _ 3 зм_ни 4575" xfId="64"/>
    <cellStyle name="Зв'язана клітинка" xfId="65"/>
    <cellStyle name="Контрольна клітинка" xfId="66"/>
    <cellStyle name="Назва" xfId="67"/>
    <cellStyle name="Обчислення" xfId="68"/>
    <cellStyle name="Обычный 2" xfId="69"/>
    <cellStyle name="Обычный 2 2" xfId="70"/>
    <cellStyle name="Підсумок" xfId="71"/>
    <cellStyle name="Поганий" xfId="72"/>
    <cellStyle name="Примітка" xfId="73"/>
    <cellStyle name="Percent" xfId="74"/>
    <cellStyle name="Результат" xfId="75"/>
    <cellStyle name="Середній" xfId="76"/>
    <cellStyle name="Стиль 1" xfId="77"/>
    <cellStyle name="Текст попередження" xfId="78"/>
    <cellStyle name="Текст пояснення" xfId="79"/>
    <cellStyle name="Comma" xfId="80"/>
    <cellStyle name="Comma [0]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sana\&#1084;&#1086;&#1080;%20&#1076;&#1086;&#1082;&#1091;&#1084;&#1077;&#1085;&#1090;&#1099;\&#1041;&#1102;&#1076;&#1078;&#1077;&#1090;\&#1041;&#1102;&#1076;&#1078;&#1077;&#1090;%202019\narada\&#1090;&#1080;&#1087;&#1086;&#1074;&#1072;%20&#1092;&#1086;&#1088;&#1084;&#1072;%20&#1088;&#1110;&#1096;&#1077;&#1085;&#1085;&#1103;%20(&#1087;&#1088;&#1086;&#1077;&#1082;&#1090;)\&#1044;&#1086;&#1076;&#1072;&#1090;&#1082;&#1080;%20&#1076;&#1086;%20&#1088;&#1110;&#1096;&#1077;&#1085;&#1085;&#1103;%20&#1088;&#1077;&#1076;%20&#1086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. 1"/>
      <sheetName val="дод.2"/>
      <sheetName val="дод.3"/>
      <sheetName val="дод.4"/>
      <sheetName val="дод.5"/>
      <sheetName val="дод.6"/>
      <sheetName val="дод.7"/>
      <sheetName val="дод.8"/>
    </sheetNames>
    <sheetDataSet>
      <sheetData sheetId="0">
        <row r="4">
          <cell r="F4" t="str">
            <v>(грн)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CC50"/>
  <sheetViews>
    <sheetView showZeros="0" tabSelected="1" view="pageBreakPreview" zoomScale="120" zoomScaleNormal="40" zoomScaleSheetLayoutView="120" workbookViewId="0" topLeftCell="A28">
      <pane xSplit="5" topLeftCell="F1" activePane="topRight" state="frozen"/>
      <selection pane="topLeft" activeCell="A16" sqref="A16"/>
      <selection pane="topRight" activeCell="A41" sqref="A41:IV41"/>
    </sheetView>
  </sheetViews>
  <sheetFormatPr defaultColWidth="9.332031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9.83203125" style="1" customWidth="1"/>
    <col min="5" max="5" width="31.16015625" style="1" customWidth="1"/>
    <col min="6" max="6" width="15.83203125" style="1" customWidth="1"/>
    <col min="7" max="7" width="18.16015625" style="1" customWidth="1"/>
    <col min="8" max="8" width="13.66015625" style="1" customWidth="1"/>
    <col min="9" max="9" width="14.16015625" style="1" customWidth="1"/>
    <col min="10" max="10" width="13" style="1" customWidth="1"/>
    <col min="11" max="11" width="13.83203125" style="1" customWidth="1"/>
    <col min="12" max="12" width="11.33203125" style="1" customWidth="1"/>
    <col min="13" max="13" width="11.16015625" style="1" customWidth="1"/>
    <col min="14" max="14" width="18.66015625" style="1" customWidth="1"/>
    <col min="15" max="15" width="33.66015625" style="1" customWidth="1"/>
    <col min="16" max="16" width="39.66015625" style="1" customWidth="1"/>
    <col min="17" max="17" width="18.33203125" style="1" customWidth="1"/>
    <col min="18" max="18" width="28.83203125" style="1" customWidth="1"/>
    <col min="19" max="19" width="27" style="1" customWidth="1"/>
    <col min="20" max="20" width="20.16015625" style="1" customWidth="1"/>
    <col min="21" max="21" width="14" style="1" customWidth="1"/>
    <col min="22" max="22" width="13.33203125" style="1" customWidth="1"/>
    <col min="23" max="23" width="11.16015625" style="1" customWidth="1"/>
    <col min="24" max="24" width="14.33203125" style="1" customWidth="1"/>
    <col min="25" max="25" width="13.5" style="1" customWidth="1"/>
    <col min="26" max="26" width="13.16015625" style="1" customWidth="1"/>
    <col min="27" max="27" width="14.5" style="1" customWidth="1"/>
    <col min="28" max="28" width="13.66015625" style="1" customWidth="1"/>
    <col min="29" max="29" width="21" style="1" customWidth="1"/>
    <col min="30" max="30" width="12.66015625" style="1" customWidth="1"/>
    <col min="31" max="31" width="13.33203125" style="1" customWidth="1"/>
    <col min="32" max="32" width="18.5" style="1" customWidth="1"/>
    <col min="33" max="33" width="29.5" style="1" customWidth="1"/>
    <col min="34" max="34" width="15.33203125" style="1" customWidth="1"/>
    <col min="35" max="35" width="13.33203125" style="1" customWidth="1"/>
    <col min="36" max="36" width="11.5" style="1" customWidth="1"/>
    <col min="37" max="37" width="13.16015625" style="1" customWidth="1"/>
    <col min="38" max="38" width="14.5" style="1" customWidth="1"/>
    <col min="39" max="39" width="13.83203125" style="1" customWidth="1"/>
    <col min="40" max="40" width="13.5" style="1" customWidth="1"/>
    <col min="41" max="41" width="17.83203125" style="1" customWidth="1"/>
    <col min="42" max="42" width="18.16015625" style="1" customWidth="1"/>
    <col min="43" max="43" width="15.83203125" style="1" customWidth="1"/>
    <col min="44" max="44" width="15.33203125" style="1" customWidth="1"/>
    <col min="45" max="45" width="14.33203125" style="1" customWidth="1"/>
    <col min="46" max="46" width="12.16015625" style="1" customWidth="1"/>
    <col min="47" max="47" width="11.66015625" style="1" customWidth="1"/>
    <col min="48" max="48" width="18" style="1" customWidth="1"/>
    <col min="49" max="49" width="30.83203125" style="1" customWidth="1"/>
    <col min="50" max="50" width="13.66015625" style="1" customWidth="1"/>
    <col min="51" max="51" width="20" style="1" customWidth="1"/>
    <col min="52" max="52" width="13.83203125" style="1" customWidth="1"/>
    <col min="53" max="53" width="13.33203125" style="1" customWidth="1"/>
    <col min="54" max="54" width="14.33203125" style="1" customWidth="1"/>
    <col min="55" max="55" width="13.5" style="1" customWidth="1"/>
    <col min="56" max="57" width="11.5" style="1" bestFit="1" customWidth="1"/>
    <col min="58" max="58" width="11.16015625" style="1" customWidth="1"/>
    <col min="59" max="59" width="11.5" style="1" bestFit="1" customWidth="1"/>
    <col min="60" max="60" width="12" style="1" customWidth="1"/>
    <col min="61" max="61" width="12.83203125" style="1" customWidth="1"/>
    <col min="62" max="62" width="20.83203125" style="1" customWidth="1"/>
    <col min="63" max="63" width="14.33203125" style="1" customWidth="1"/>
    <col min="64" max="64" width="13.5" style="1" customWidth="1"/>
    <col min="65" max="65" width="19.33203125" style="1" customWidth="1"/>
    <col min="66" max="66" width="31.5" style="1" customWidth="1"/>
    <col min="67" max="67" width="15" style="1" customWidth="1"/>
    <col min="68" max="68" width="28.83203125" style="1" customWidth="1"/>
    <col min="69" max="70" width="32.83203125" style="1" customWidth="1"/>
    <col min="71" max="71" width="14.66015625" style="1" customWidth="1"/>
    <col min="72" max="73" width="15" style="1" bestFit="1" customWidth="1"/>
    <col min="74" max="74" width="20.5" style="1" customWidth="1"/>
    <col min="75" max="75" width="17" style="1" customWidth="1"/>
    <col min="76" max="76" width="21.5" style="1" customWidth="1"/>
    <col min="77" max="77" width="33.16015625" style="1" customWidth="1"/>
    <col min="78" max="78" width="22" style="1" bestFit="1" customWidth="1"/>
    <col min="79" max="79" width="15" style="1" bestFit="1" customWidth="1"/>
    <col min="80" max="80" width="20" style="1" customWidth="1"/>
    <col min="81" max="81" width="14" style="2" customWidth="1"/>
    <col min="82" max="82" width="24.5" style="1" customWidth="1"/>
    <col min="83" max="83" width="21.33203125" style="1" customWidth="1"/>
    <col min="84" max="84" width="19.16015625" style="1" customWidth="1"/>
    <col min="85" max="85" width="19.33203125" style="1" customWidth="1"/>
    <col min="86" max="86" width="21.66015625" style="1" customWidth="1"/>
    <col min="87" max="87" width="19.33203125" style="1" customWidth="1"/>
    <col min="88" max="88" width="26.16015625" style="1" customWidth="1"/>
    <col min="89" max="89" width="37.33203125" style="1" customWidth="1"/>
    <col min="90" max="90" width="17.16015625" style="1" customWidth="1"/>
    <col min="91" max="91" width="20.16015625" style="1" customWidth="1"/>
    <col min="92" max="16384" width="8" style="1" customWidth="1"/>
  </cols>
  <sheetData>
    <row r="1" spans="4:81" s="3" customFormat="1" ht="15.75">
      <c r="D1" s="4"/>
      <c r="E1" s="5"/>
      <c r="P1" s="6" t="s">
        <v>0</v>
      </c>
      <c r="Y1" s="7"/>
      <c r="Z1" s="7"/>
      <c r="AA1" s="7"/>
      <c r="AB1" s="7"/>
      <c r="AC1" s="7"/>
      <c r="AD1" s="7"/>
      <c r="AE1" s="8" t="s">
        <v>0</v>
      </c>
      <c r="AH1" s="7"/>
      <c r="AI1" s="7"/>
      <c r="AJ1" s="7"/>
      <c r="AK1" s="7"/>
      <c r="AN1" s="9"/>
      <c r="AO1" s="9"/>
      <c r="AP1" s="9"/>
      <c r="AQ1" s="9"/>
      <c r="AR1" s="9"/>
      <c r="AS1" s="9"/>
      <c r="AT1" s="9"/>
      <c r="AU1" s="10" t="s">
        <v>0</v>
      </c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 t="s">
        <v>0</v>
      </c>
      <c r="BW1" s="46" t="s">
        <v>0</v>
      </c>
      <c r="CC1" s="45" t="s">
        <v>0</v>
      </c>
    </row>
    <row r="2" spans="4:81" s="3" customFormat="1" ht="15.75">
      <c r="D2" s="4"/>
      <c r="E2" s="5"/>
      <c r="P2" s="6" t="s">
        <v>1</v>
      </c>
      <c r="Y2" s="7"/>
      <c r="Z2" s="7"/>
      <c r="AA2" s="7"/>
      <c r="AB2" s="7"/>
      <c r="AC2" s="7"/>
      <c r="AD2" s="7"/>
      <c r="AE2" s="8" t="s">
        <v>2</v>
      </c>
      <c r="AH2" s="7"/>
      <c r="AI2" s="7"/>
      <c r="AJ2" s="7"/>
      <c r="AK2" s="7"/>
      <c r="AN2" s="9"/>
      <c r="AO2" s="9"/>
      <c r="AP2" s="9"/>
      <c r="AQ2" s="9"/>
      <c r="AR2" s="9"/>
      <c r="AS2" s="9"/>
      <c r="AT2" s="9"/>
      <c r="AU2" s="10" t="s">
        <v>3</v>
      </c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 t="s">
        <v>102</v>
      </c>
      <c r="BW2" s="46" t="s">
        <v>103</v>
      </c>
      <c r="CC2" s="46" t="s">
        <v>104</v>
      </c>
    </row>
    <row r="3" spans="4:81" s="3" customFormat="1" ht="15.75">
      <c r="D3" s="4"/>
      <c r="E3" s="5"/>
      <c r="P3" s="6" t="s">
        <v>4</v>
      </c>
      <c r="V3" s="11"/>
      <c r="W3" s="11"/>
      <c r="X3" s="11"/>
      <c r="Y3" s="11"/>
      <c r="Z3" s="11"/>
      <c r="AA3" s="11"/>
      <c r="AB3" s="11"/>
      <c r="AC3" s="11"/>
      <c r="AD3" s="11"/>
      <c r="AE3" s="12" t="s">
        <v>4</v>
      </c>
      <c r="AH3" s="11"/>
      <c r="AI3" s="11"/>
      <c r="AJ3" s="11"/>
      <c r="AK3" s="11"/>
      <c r="AM3" s="11"/>
      <c r="AN3" s="11"/>
      <c r="AO3" s="11"/>
      <c r="AP3" s="11"/>
      <c r="AQ3" s="11"/>
      <c r="AR3" s="11"/>
      <c r="AS3" s="11"/>
      <c r="AT3" s="11"/>
      <c r="AU3" s="10" t="s">
        <v>4</v>
      </c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 t="s">
        <v>4</v>
      </c>
      <c r="BO3" s="11"/>
      <c r="BP3" s="11"/>
      <c r="BQ3" s="11"/>
      <c r="BR3" s="11"/>
      <c r="BS3" s="11"/>
      <c r="BT3" s="11"/>
      <c r="BU3" s="11"/>
      <c r="BV3" s="11"/>
      <c r="BW3" s="12" t="s">
        <v>4</v>
      </c>
      <c r="BZ3" s="11"/>
      <c r="CA3" s="11"/>
      <c r="CB3" s="11"/>
      <c r="CC3" s="46" t="s">
        <v>4</v>
      </c>
    </row>
    <row r="4" spans="4:81" s="3" customFormat="1" ht="15.75">
      <c r="D4" s="4"/>
      <c r="E4" s="5"/>
      <c r="P4" s="6" t="s">
        <v>109</v>
      </c>
      <c r="V4" s="11"/>
      <c r="W4" s="11"/>
      <c r="X4" s="11"/>
      <c r="Y4" s="11"/>
      <c r="Z4" s="11"/>
      <c r="AA4" s="11"/>
      <c r="AB4" s="11"/>
      <c r="AC4" s="11"/>
      <c r="AD4" s="11"/>
      <c r="AE4" s="12" t="s">
        <v>109</v>
      </c>
      <c r="AH4" s="11"/>
      <c r="AI4" s="11"/>
      <c r="AJ4" s="11"/>
      <c r="AK4" s="11"/>
      <c r="AM4" s="11"/>
      <c r="AN4" s="11"/>
      <c r="AO4" s="11"/>
      <c r="AP4" s="11"/>
      <c r="AQ4" s="11"/>
      <c r="AR4" s="11"/>
      <c r="AS4" s="11"/>
      <c r="AT4" s="11"/>
      <c r="AU4" s="10" t="s">
        <v>110</v>
      </c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 t="s">
        <v>109</v>
      </c>
      <c r="BO4" s="11"/>
      <c r="BP4" s="11"/>
      <c r="BQ4" s="11"/>
      <c r="BR4" s="11"/>
      <c r="BS4" s="11"/>
      <c r="BT4" s="11"/>
      <c r="BU4" s="11"/>
      <c r="BV4" s="11"/>
      <c r="BW4" s="12" t="s">
        <v>109</v>
      </c>
      <c r="BZ4" s="11"/>
      <c r="CA4" s="11"/>
      <c r="CB4" s="11"/>
      <c r="CC4" s="46" t="s">
        <v>109</v>
      </c>
    </row>
    <row r="5" spans="4:81" s="3" customFormat="1" ht="15.75">
      <c r="D5" s="4"/>
      <c r="E5" s="5"/>
      <c r="P5" s="6" t="s">
        <v>5</v>
      </c>
      <c r="V5" s="11"/>
      <c r="W5" s="11"/>
      <c r="X5" s="11"/>
      <c r="Y5" s="11"/>
      <c r="Z5" s="11"/>
      <c r="AA5" s="11"/>
      <c r="AB5" s="11"/>
      <c r="AC5" s="11"/>
      <c r="AD5" s="11"/>
      <c r="AE5" s="12" t="s">
        <v>5</v>
      </c>
      <c r="AH5" s="11"/>
      <c r="AI5" s="11"/>
      <c r="AJ5" s="11"/>
      <c r="AK5" s="11"/>
      <c r="AM5" s="11"/>
      <c r="AN5" s="11"/>
      <c r="AO5" s="11"/>
      <c r="AP5" s="11"/>
      <c r="AQ5" s="11"/>
      <c r="AR5" s="11"/>
      <c r="AS5" s="11"/>
      <c r="AT5" s="11"/>
      <c r="AU5" s="10" t="s">
        <v>5</v>
      </c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 t="s">
        <v>5</v>
      </c>
      <c r="BO5" s="11"/>
      <c r="BP5" s="11"/>
      <c r="BQ5" s="11"/>
      <c r="BR5" s="11"/>
      <c r="BS5" s="11"/>
      <c r="BT5" s="11"/>
      <c r="BU5" s="11"/>
      <c r="BV5" s="11"/>
      <c r="BW5" s="12" t="s">
        <v>5</v>
      </c>
      <c r="BZ5" s="11"/>
      <c r="CA5" s="11"/>
      <c r="CB5" s="11"/>
      <c r="CC5" s="46" t="s">
        <v>5</v>
      </c>
    </row>
    <row r="6" spans="4:81" s="3" customFormat="1" ht="15.75">
      <c r="D6" s="4"/>
      <c r="E6" s="5"/>
      <c r="P6" s="6" t="s">
        <v>6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2" t="s">
        <v>6</v>
      </c>
      <c r="AH6" s="11"/>
      <c r="AI6" s="11"/>
      <c r="AJ6" s="11"/>
      <c r="AK6" s="11"/>
      <c r="AM6" s="11"/>
      <c r="AN6" s="11"/>
      <c r="AO6" s="11"/>
      <c r="AP6" s="11"/>
      <c r="AQ6" s="11"/>
      <c r="AR6" s="11"/>
      <c r="AS6" s="11"/>
      <c r="AT6" s="11"/>
      <c r="AU6" s="12" t="s">
        <v>105</v>
      </c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 t="s">
        <v>6</v>
      </c>
      <c r="BW6" s="46" t="s">
        <v>6</v>
      </c>
      <c r="CC6" s="46" t="s">
        <v>6</v>
      </c>
    </row>
    <row r="7" spans="4:81" s="3" customFormat="1" ht="15.75">
      <c r="D7" s="4"/>
      <c r="E7" s="5"/>
      <c r="P7" s="6" t="s">
        <v>107</v>
      </c>
      <c r="U7" s="11"/>
      <c r="V7" s="11"/>
      <c r="W7" s="11"/>
      <c r="X7" s="11"/>
      <c r="Y7" s="11"/>
      <c r="Z7" s="11"/>
      <c r="AA7" s="11"/>
      <c r="AB7" s="11"/>
      <c r="AC7" s="11"/>
      <c r="AD7" s="11"/>
      <c r="AE7" s="6" t="s">
        <v>107</v>
      </c>
      <c r="AH7" s="11"/>
      <c r="AI7" s="11"/>
      <c r="AJ7" s="11"/>
      <c r="AK7" s="11"/>
      <c r="AM7" s="11"/>
      <c r="AN7" s="11"/>
      <c r="AO7" s="11"/>
      <c r="AP7" s="11"/>
      <c r="AQ7" s="11"/>
      <c r="AR7" s="11"/>
      <c r="AS7" s="11"/>
      <c r="AT7" s="11"/>
      <c r="AU7" s="12" t="s">
        <v>107</v>
      </c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 t="s">
        <v>107</v>
      </c>
      <c r="BW7" s="46" t="s">
        <v>107</v>
      </c>
      <c r="CC7" s="46" t="s">
        <v>107</v>
      </c>
    </row>
    <row r="8" spans="4:81" s="3" customFormat="1" ht="15.75">
      <c r="D8" s="4"/>
      <c r="E8" s="5"/>
      <c r="P8" s="6" t="s">
        <v>7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6" t="s">
        <v>7</v>
      </c>
      <c r="AH8" s="11"/>
      <c r="AI8" s="11"/>
      <c r="AJ8" s="11"/>
      <c r="AK8" s="11"/>
      <c r="AM8" s="11"/>
      <c r="AN8" s="11"/>
      <c r="AO8" s="11"/>
      <c r="AP8" s="11"/>
      <c r="AQ8" s="11"/>
      <c r="AR8" s="11"/>
      <c r="AS8" s="11"/>
      <c r="AT8" s="11"/>
      <c r="AU8" s="12" t="s">
        <v>7</v>
      </c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 t="s">
        <v>7</v>
      </c>
      <c r="BW8" s="46" t="s">
        <v>7</v>
      </c>
      <c r="CC8" s="46" t="s">
        <v>7</v>
      </c>
    </row>
    <row r="9" spans="1:81" ht="15" customHeight="1">
      <c r="A9" s="13"/>
      <c r="B9" s="13"/>
      <c r="C9" s="13"/>
      <c r="D9" s="71" t="s">
        <v>8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 t="s">
        <v>8</v>
      </c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 t="s">
        <v>8</v>
      </c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 t="s">
        <v>8</v>
      </c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 t="s">
        <v>8</v>
      </c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 t="s">
        <v>8</v>
      </c>
      <c r="BY9" s="71"/>
      <c r="BZ9" s="71"/>
      <c r="CA9" s="71"/>
      <c r="CB9" s="71"/>
      <c r="CC9" s="71"/>
    </row>
    <row r="10" spans="1:81" ht="15.75">
      <c r="A10" s="13"/>
      <c r="B10" s="13"/>
      <c r="C10" s="13"/>
      <c r="D10" s="14">
        <v>20317200000</v>
      </c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4">
        <v>20317200000</v>
      </c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4">
        <v>20317200000</v>
      </c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4">
        <v>20317200000</v>
      </c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7"/>
      <c r="BM10" s="14">
        <v>20317200000</v>
      </c>
      <c r="BN10" s="16"/>
      <c r="BO10" s="15"/>
      <c r="BP10" s="15"/>
      <c r="BQ10" s="15"/>
      <c r="BR10" s="15"/>
      <c r="BS10" s="15"/>
      <c r="BT10" s="15"/>
      <c r="BU10" s="15"/>
      <c r="BV10" s="15"/>
      <c r="BW10" s="15"/>
      <c r="BX10" s="14">
        <v>20317200000</v>
      </c>
      <c r="BY10" s="16"/>
      <c r="BZ10" s="15"/>
      <c r="CA10" s="15"/>
      <c r="CB10" s="15"/>
      <c r="CC10" s="18"/>
    </row>
    <row r="11" spans="1:81" ht="15.75">
      <c r="A11" s="13"/>
      <c r="B11" s="13"/>
      <c r="C11" s="13"/>
      <c r="D11" s="19" t="s">
        <v>9</v>
      </c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9" t="s">
        <v>9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9" t="s">
        <v>9</v>
      </c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9" t="s">
        <v>9</v>
      </c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7"/>
      <c r="BM11" s="19" t="s">
        <v>9</v>
      </c>
      <c r="BN11" s="16"/>
      <c r="BO11" s="15"/>
      <c r="BP11" s="15"/>
      <c r="BQ11" s="15"/>
      <c r="BR11" s="15"/>
      <c r="BS11" s="15"/>
      <c r="BT11" s="15"/>
      <c r="BU11" s="15"/>
      <c r="BV11" s="15"/>
      <c r="BW11" s="15"/>
      <c r="BX11" s="19" t="s">
        <v>9</v>
      </c>
      <c r="BY11" s="16"/>
      <c r="BZ11" s="15"/>
      <c r="CA11" s="15"/>
      <c r="CB11" s="15"/>
      <c r="CC11" s="18"/>
    </row>
    <row r="12" spans="1:81" ht="9.75" customHeight="1">
      <c r="A12" s="13"/>
      <c r="B12" s="13"/>
      <c r="C12" s="13"/>
      <c r="D12" s="20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1"/>
      <c r="Z12" s="21"/>
      <c r="AA12" s="21"/>
      <c r="AB12" s="21"/>
      <c r="AC12" s="21"/>
      <c r="AD12" s="21"/>
      <c r="AE12" s="21"/>
      <c r="AF12" s="15"/>
      <c r="AG12" s="15"/>
      <c r="AH12" s="21"/>
      <c r="AI12" s="21"/>
      <c r="AJ12" s="21"/>
      <c r="AK12" s="21"/>
      <c r="AL12" s="21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22" t="str">
        <f>'[1]дод. 1'!F4</f>
        <v>(грн)</v>
      </c>
    </row>
    <row r="13" spans="1:81" ht="15.75" customHeight="1">
      <c r="A13" s="13"/>
      <c r="B13" s="13"/>
      <c r="C13" s="13"/>
      <c r="D13" s="73" t="s">
        <v>10</v>
      </c>
      <c r="E13" s="73" t="s">
        <v>11</v>
      </c>
      <c r="F13" s="76" t="s">
        <v>12</v>
      </c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8" t="s">
        <v>10</v>
      </c>
      <c r="R13" s="78" t="s">
        <v>11</v>
      </c>
      <c r="S13" s="76" t="s">
        <v>12</v>
      </c>
      <c r="T13" s="76"/>
      <c r="U13" s="76"/>
      <c r="V13" s="76"/>
      <c r="W13" s="76"/>
      <c r="X13" s="76"/>
      <c r="Y13" s="48"/>
      <c r="Z13" s="76" t="s">
        <v>12</v>
      </c>
      <c r="AA13" s="76"/>
      <c r="AB13" s="76"/>
      <c r="AC13" s="76"/>
      <c r="AD13" s="76"/>
      <c r="AE13" s="76"/>
      <c r="AF13" s="78" t="s">
        <v>10</v>
      </c>
      <c r="AG13" s="78" t="s">
        <v>11</v>
      </c>
      <c r="AH13" s="76" t="s">
        <v>12</v>
      </c>
      <c r="AI13" s="76"/>
      <c r="AJ13" s="76"/>
      <c r="AK13" s="76"/>
      <c r="AL13" s="48"/>
      <c r="AM13" s="76" t="s">
        <v>13</v>
      </c>
      <c r="AN13" s="76"/>
      <c r="AO13" s="76"/>
      <c r="AP13" s="76"/>
      <c r="AQ13" s="76"/>
      <c r="AR13" s="76"/>
      <c r="AS13" s="76"/>
      <c r="AT13" s="76"/>
      <c r="AU13" s="76"/>
      <c r="AV13" s="78" t="s">
        <v>10</v>
      </c>
      <c r="AW13" s="78" t="s">
        <v>11</v>
      </c>
      <c r="AX13" s="76" t="s">
        <v>13</v>
      </c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48"/>
      <c r="BM13" s="78" t="s">
        <v>10</v>
      </c>
      <c r="BN13" s="78" t="s">
        <v>11</v>
      </c>
      <c r="BO13" s="76" t="s">
        <v>13</v>
      </c>
      <c r="BP13" s="76"/>
      <c r="BQ13" s="76"/>
      <c r="BR13" s="76"/>
      <c r="BS13" s="76"/>
      <c r="BT13" s="76"/>
      <c r="BU13" s="76"/>
      <c r="BV13" s="76"/>
      <c r="BW13" s="76"/>
      <c r="BX13" s="78" t="s">
        <v>10</v>
      </c>
      <c r="BY13" s="78" t="s">
        <v>11</v>
      </c>
      <c r="BZ13" s="76" t="s">
        <v>13</v>
      </c>
      <c r="CA13" s="76"/>
      <c r="CB13" s="76"/>
      <c r="CC13" s="48"/>
    </row>
    <row r="14" spans="1:81" s="15" customFormat="1" ht="15.75">
      <c r="A14" s="23" t="s">
        <v>14</v>
      </c>
      <c r="B14" s="24" t="s">
        <v>15</v>
      </c>
      <c r="C14" s="25">
        <v>0</v>
      </c>
      <c r="D14" s="73"/>
      <c r="E14" s="73"/>
      <c r="F14" s="77" t="s">
        <v>16</v>
      </c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8"/>
      <c r="R14" s="78"/>
      <c r="S14" s="77" t="s">
        <v>17</v>
      </c>
      <c r="T14" s="77"/>
      <c r="U14" s="77"/>
      <c r="V14" s="77"/>
      <c r="W14" s="77"/>
      <c r="X14" s="77"/>
      <c r="Y14" s="77" t="s">
        <v>18</v>
      </c>
      <c r="Z14" s="77" t="s">
        <v>16</v>
      </c>
      <c r="AA14" s="77"/>
      <c r="AB14" s="77"/>
      <c r="AC14" s="77"/>
      <c r="AD14" s="77"/>
      <c r="AE14" s="77"/>
      <c r="AF14" s="78"/>
      <c r="AG14" s="78"/>
      <c r="AH14" s="77" t="s">
        <v>17</v>
      </c>
      <c r="AI14" s="77"/>
      <c r="AJ14" s="77"/>
      <c r="AK14" s="77"/>
      <c r="AL14" s="78" t="s">
        <v>18</v>
      </c>
      <c r="AM14" s="77" t="s">
        <v>16</v>
      </c>
      <c r="AN14" s="77"/>
      <c r="AO14" s="77"/>
      <c r="AP14" s="77"/>
      <c r="AQ14" s="77"/>
      <c r="AR14" s="77"/>
      <c r="AS14" s="77"/>
      <c r="AT14" s="77"/>
      <c r="AU14" s="77"/>
      <c r="AV14" s="78"/>
      <c r="AW14" s="78"/>
      <c r="AX14" s="77" t="s">
        <v>16</v>
      </c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 t="s">
        <v>18</v>
      </c>
      <c r="BM14" s="78"/>
      <c r="BN14" s="78"/>
      <c r="BO14" s="75" t="s">
        <v>16</v>
      </c>
      <c r="BP14" s="75"/>
      <c r="BQ14" s="75"/>
      <c r="BR14" s="75"/>
      <c r="BS14" s="75"/>
      <c r="BT14" s="75"/>
      <c r="BU14" s="75"/>
      <c r="BV14" s="75"/>
      <c r="BW14" s="75"/>
      <c r="BX14" s="78"/>
      <c r="BY14" s="78"/>
      <c r="BZ14" s="79" t="s">
        <v>16</v>
      </c>
      <c r="CA14" s="79"/>
      <c r="CB14" s="79"/>
      <c r="CC14" s="77" t="s">
        <v>18</v>
      </c>
    </row>
    <row r="15" spans="1:81" s="15" customFormat="1" ht="15.75" customHeight="1">
      <c r="A15" s="23" t="s">
        <v>19</v>
      </c>
      <c r="B15" s="24" t="s">
        <v>15</v>
      </c>
      <c r="C15" s="25">
        <v>0</v>
      </c>
      <c r="D15" s="73"/>
      <c r="E15" s="73"/>
      <c r="F15" s="77" t="s">
        <v>20</v>
      </c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8"/>
      <c r="R15" s="78"/>
      <c r="S15" s="77" t="s">
        <v>20</v>
      </c>
      <c r="T15" s="77"/>
      <c r="U15" s="77"/>
      <c r="V15" s="77"/>
      <c r="W15" s="77"/>
      <c r="X15" s="77"/>
      <c r="Y15" s="77"/>
      <c r="Z15" s="77" t="s">
        <v>21</v>
      </c>
      <c r="AA15" s="77"/>
      <c r="AB15" s="77"/>
      <c r="AC15" s="77"/>
      <c r="AD15" s="77"/>
      <c r="AE15" s="77"/>
      <c r="AF15" s="78"/>
      <c r="AG15" s="78"/>
      <c r="AH15" s="77" t="s">
        <v>21</v>
      </c>
      <c r="AI15" s="77"/>
      <c r="AJ15" s="77"/>
      <c r="AK15" s="77"/>
      <c r="AL15" s="78"/>
      <c r="AM15" s="77" t="s">
        <v>22</v>
      </c>
      <c r="AN15" s="77"/>
      <c r="AO15" s="77"/>
      <c r="AP15" s="77"/>
      <c r="AQ15" s="77"/>
      <c r="AR15" s="77"/>
      <c r="AS15" s="77"/>
      <c r="AT15" s="77"/>
      <c r="AU15" s="77"/>
      <c r="AV15" s="78"/>
      <c r="AW15" s="78"/>
      <c r="AX15" s="77" t="s">
        <v>22</v>
      </c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8"/>
      <c r="BN15" s="78"/>
      <c r="BO15" s="75" t="s">
        <v>21</v>
      </c>
      <c r="BP15" s="75"/>
      <c r="BQ15" s="75"/>
      <c r="BR15" s="75"/>
      <c r="BS15" s="75"/>
      <c r="BT15" s="75"/>
      <c r="BU15" s="75"/>
      <c r="BV15" s="75"/>
      <c r="BW15" s="75"/>
      <c r="BX15" s="78"/>
      <c r="BY15" s="78"/>
      <c r="BZ15" s="75" t="s">
        <v>21</v>
      </c>
      <c r="CA15" s="75"/>
      <c r="CB15" s="75"/>
      <c r="CC15" s="77"/>
    </row>
    <row r="16" spans="1:81" s="29" customFormat="1" ht="270.75" customHeight="1">
      <c r="A16" s="26"/>
      <c r="B16" s="27"/>
      <c r="C16" s="28"/>
      <c r="D16" s="73"/>
      <c r="E16" s="73"/>
      <c r="F16" s="51" t="s">
        <v>23</v>
      </c>
      <c r="G16" s="51" t="s">
        <v>24</v>
      </c>
      <c r="H16" s="51" t="s">
        <v>25</v>
      </c>
      <c r="I16" s="51" t="s">
        <v>26</v>
      </c>
      <c r="J16" s="51" t="s">
        <v>27</v>
      </c>
      <c r="K16" s="51" t="s">
        <v>28</v>
      </c>
      <c r="L16" s="51" t="s">
        <v>29</v>
      </c>
      <c r="M16" s="51" t="s">
        <v>30</v>
      </c>
      <c r="N16" s="51" t="s">
        <v>31</v>
      </c>
      <c r="O16" s="51" t="s">
        <v>32</v>
      </c>
      <c r="P16" s="51" t="s">
        <v>33</v>
      </c>
      <c r="Q16" s="78"/>
      <c r="R16" s="78"/>
      <c r="S16" s="51" t="s">
        <v>34</v>
      </c>
      <c r="T16" s="51" t="s">
        <v>35</v>
      </c>
      <c r="U16" s="51" t="s">
        <v>36</v>
      </c>
      <c r="V16" s="51" t="s">
        <v>37</v>
      </c>
      <c r="W16" s="51" t="s">
        <v>38</v>
      </c>
      <c r="X16" s="51" t="s">
        <v>39</v>
      </c>
      <c r="Y16" s="77"/>
      <c r="Z16" s="51" t="s">
        <v>26</v>
      </c>
      <c r="AA16" s="51" t="s">
        <v>28</v>
      </c>
      <c r="AB16" s="51" t="s">
        <v>27</v>
      </c>
      <c r="AC16" s="51" t="s">
        <v>40</v>
      </c>
      <c r="AD16" s="51" t="s">
        <v>41</v>
      </c>
      <c r="AE16" s="51" t="s">
        <v>38</v>
      </c>
      <c r="AF16" s="78"/>
      <c r="AG16" s="78"/>
      <c r="AH16" s="51" t="s">
        <v>42</v>
      </c>
      <c r="AI16" s="51" t="s">
        <v>43</v>
      </c>
      <c r="AJ16" s="51" t="s">
        <v>44</v>
      </c>
      <c r="AK16" s="51" t="s">
        <v>45</v>
      </c>
      <c r="AL16" s="78"/>
      <c r="AM16" s="51" t="s">
        <v>46</v>
      </c>
      <c r="AN16" s="51" t="s">
        <v>47</v>
      </c>
      <c r="AO16" s="51" t="s">
        <v>48</v>
      </c>
      <c r="AP16" s="51" t="s">
        <v>49</v>
      </c>
      <c r="AQ16" s="51" t="s">
        <v>50</v>
      </c>
      <c r="AR16" s="51" t="s">
        <v>51</v>
      </c>
      <c r="AS16" s="51" t="s">
        <v>52</v>
      </c>
      <c r="AT16" s="51" t="s">
        <v>53</v>
      </c>
      <c r="AU16" s="52" t="s">
        <v>54</v>
      </c>
      <c r="AV16" s="78"/>
      <c r="AW16" s="78"/>
      <c r="AX16" s="52" t="s">
        <v>55</v>
      </c>
      <c r="AY16" s="52" t="s">
        <v>56</v>
      </c>
      <c r="AZ16" s="52" t="s">
        <v>57</v>
      </c>
      <c r="BA16" s="52" t="s">
        <v>58</v>
      </c>
      <c r="BB16" s="53" t="s">
        <v>59</v>
      </c>
      <c r="BC16" s="53" t="s">
        <v>60</v>
      </c>
      <c r="BD16" s="52" t="s">
        <v>61</v>
      </c>
      <c r="BE16" s="52" t="s">
        <v>62</v>
      </c>
      <c r="BF16" s="52" t="s">
        <v>63</v>
      </c>
      <c r="BG16" s="52" t="s">
        <v>64</v>
      </c>
      <c r="BH16" s="52" t="s">
        <v>65</v>
      </c>
      <c r="BI16" s="52" t="s">
        <v>66</v>
      </c>
      <c r="BJ16" s="52" t="s">
        <v>67</v>
      </c>
      <c r="BK16" s="52" t="s">
        <v>68</v>
      </c>
      <c r="BL16" s="77"/>
      <c r="BM16" s="78"/>
      <c r="BN16" s="78"/>
      <c r="BO16" s="51" t="s">
        <v>69</v>
      </c>
      <c r="BP16" s="54" t="s">
        <v>70</v>
      </c>
      <c r="BQ16" s="54" t="s">
        <v>71</v>
      </c>
      <c r="BR16" s="54" t="s">
        <v>72</v>
      </c>
      <c r="BS16" s="54" t="s">
        <v>73</v>
      </c>
      <c r="BT16" s="51" t="s">
        <v>74</v>
      </c>
      <c r="BU16" s="54" t="s">
        <v>75</v>
      </c>
      <c r="BV16" s="54" t="s">
        <v>76</v>
      </c>
      <c r="BW16" s="54" t="s">
        <v>77</v>
      </c>
      <c r="BX16" s="78"/>
      <c r="BY16" s="78"/>
      <c r="BZ16" s="54" t="s">
        <v>78</v>
      </c>
      <c r="CA16" s="54" t="s">
        <v>79</v>
      </c>
      <c r="CB16" s="51" t="s">
        <v>80</v>
      </c>
      <c r="CC16" s="77"/>
    </row>
    <row r="17" spans="1:81" s="15" customFormat="1" ht="15.75">
      <c r="A17" s="23"/>
      <c r="B17" s="24"/>
      <c r="C17" s="25"/>
      <c r="D17" s="47">
        <v>1</v>
      </c>
      <c r="E17" s="47">
        <v>2</v>
      </c>
      <c r="F17" s="47">
        <v>3</v>
      </c>
      <c r="G17" s="47">
        <v>4</v>
      </c>
      <c r="H17" s="47">
        <v>5</v>
      </c>
      <c r="I17" s="47">
        <v>6</v>
      </c>
      <c r="J17" s="47">
        <v>7</v>
      </c>
      <c r="K17" s="47">
        <v>8</v>
      </c>
      <c r="L17" s="47">
        <v>9</v>
      </c>
      <c r="M17" s="47">
        <v>10</v>
      </c>
      <c r="N17" s="47">
        <v>11</v>
      </c>
      <c r="O17" s="47">
        <v>12</v>
      </c>
      <c r="P17" s="47">
        <v>13</v>
      </c>
      <c r="Q17" s="47"/>
      <c r="R17" s="47"/>
      <c r="S17" s="47">
        <v>14</v>
      </c>
      <c r="T17" s="47">
        <v>15</v>
      </c>
      <c r="U17" s="47">
        <v>16</v>
      </c>
      <c r="V17" s="47">
        <v>17</v>
      </c>
      <c r="W17" s="47">
        <v>18</v>
      </c>
      <c r="X17" s="47">
        <v>19</v>
      </c>
      <c r="Y17" s="49">
        <v>20</v>
      </c>
      <c r="Z17" s="49">
        <v>21</v>
      </c>
      <c r="AA17" s="49">
        <v>22</v>
      </c>
      <c r="AB17" s="49">
        <v>23</v>
      </c>
      <c r="AC17" s="49">
        <v>24</v>
      </c>
      <c r="AD17" s="49">
        <v>25</v>
      </c>
      <c r="AE17" s="49">
        <v>27</v>
      </c>
      <c r="AF17" s="47"/>
      <c r="AG17" s="47"/>
      <c r="AH17" s="49">
        <v>28</v>
      </c>
      <c r="AI17" s="49">
        <v>29</v>
      </c>
      <c r="AJ17" s="49">
        <v>30</v>
      </c>
      <c r="AK17" s="49">
        <v>31</v>
      </c>
      <c r="AL17" s="49">
        <v>32</v>
      </c>
      <c r="AM17" s="47">
        <v>33</v>
      </c>
      <c r="AN17" s="47">
        <v>34</v>
      </c>
      <c r="AO17" s="47">
        <v>35</v>
      </c>
      <c r="AP17" s="47">
        <v>36</v>
      </c>
      <c r="AQ17" s="47">
        <v>37</v>
      </c>
      <c r="AR17" s="47">
        <v>38</v>
      </c>
      <c r="AS17" s="47">
        <v>39</v>
      </c>
      <c r="AT17" s="47">
        <v>40</v>
      </c>
      <c r="AU17" s="47">
        <v>41</v>
      </c>
      <c r="AV17" s="47"/>
      <c r="AW17" s="47"/>
      <c r="AX17" s="47">
        <v>42</v>
      </c>
      <c r="AY17" s="47">
        <v>43</v>
      </c>
      <c r="AZ17" s="47">
        <v>44</v>
      </c>
      <c r="BA17" s="47">
        <v>45</v>
      </c>
      <c r="BB17" s="47">
        <v>46</v>
      </c>
      <c r="BC17" s="47">
        <v>47</v>
      </c>
      <c r="BD17" s="47">
        <v>48</v>
      </c>
      <c r="BE17" s="47">
        <v>49</v>
      </c>
      <c r="BF17" s="47">
        <v>50</v>
      </c>
      <c r="BG17" s="47">
        <v>51</v>
      </c>
      <c r="BH17" s="47">
        <v>52</v>
      </c>
      <c r="BI17" s="47">
        <v>53</v>
      </c>
      <c r="BJ17" s="47">
        <v>54</v>
      </c>
      <c r="BK17" s="47">
        <v>55</v>
      </c>
      <c r="BL17" s="47">
        <v>56</v>
      </c>
      <c r="BM17" s="47"/>
      <c r="BN17" s="47"/>
      <c r="BO17" s="47">
        <v>57</v>
      </c>
      <c r="BP17" s="47">
        <v>58</v>
      </c>
      <c r="BQ17" s="47">
        <v>59</v>
      </c>
      <c r="BR17" s="47">
        <v>60</v>
      </c>
      <c r="BS17" s="47">
        <v>61</v>
      </c>
      <c r="BT17" s="47">
        <v>62</v>
      </c>
      <c r="BU17" s="47">
        <v>63</v>
      </c>
      <c r="BV17" s="47">
        <v>64</v>
      </c>
      <c r="BW17" s="47">
        <v>65</v>
      </c>
      <c r="BX17" s="47"/>
      <c r="BY17" s="47"/>
      <c r="BZ17" s="47">
        <v>66</v>
      </c>
      <c r="CA17" s="47">
        <v>67</v>
      </c>
      <c r="CB17" s="47">
        <v>68</v>
      </c>
      <c r="CC17" s="47">
        <v>69</v>
      </c>
    </row>
    <row r="18" spans="1:81" s="33" customFormat="1" ht="15.75" customHeight="1">
      <c r="A18" s="30"/>
      <c r="B18" s="31"/>
      <c r="C18" s="32"/>
      <c r="D18" s="74" t="s">
        <v>81</v>
      </c>
      <c r="E18" s="74"/>
      <c r="F18" s="55">
        <v>41053900</v>
      </c>
      <c r="G18" s="55">
        <v>41053900</v>
      </c>
      <c r="H18" s="55">
        <v>41053900</v>
      </c>
      <c r="I18" s="55">
        <v>41053900</v>
      </c>
      <c r="J18" s="55">
        <v>41053900</v>
      </c>
      <c r="K18" s="55">
        <v>41053900</v>
      </c>
      <c r="L18" s="55">
        <v>41053900</v>
      </c>
      <c r="M18" s="55">
        <v>41053900</v>
      </c>
      <c r="N18" s="55">
        <v>41053900</v>
      </c>
      <c r="O18" s="55">
        <v>41053900</v>
      </c>
      <c r="P18" s="55">
        <v>41053900</v>
      </c>
      <c r="Q18" s="74"/>
      <c r="R18" s="74"/>
      <c r="S18" s="55">
        <v>41053900</v>
      </c>
      <c r="T18" s="55">
        <v>41053900</v>
      </c>
      <c r="U18" s="55">
        <v>41053900</v>
      </c>
      <c r="V18" s="55">
        <v>41053900</v>
      </c>
      <c r="W18" s="55">
        <v>41053900</v>
      </c>
      <c r="X18" s="55">
        <v>41053900</v>
      </c>
      <c r="Y18" s="55"/>
      <c r="Z18" s="55">
        <v>41053900</v>
      </c>
      <c r="AA18" s="55">
        <v>4153900</v>
      </c>
      <c r="AB18" s="55">
        <v>41053900</v>
      </c>
      <c r="AC18" s="55">
        <v>41053900</v>
      </c>
      <c r="AD18" s="55">
        <v>41053900</v>
      </c>
      <c r="AE18" s="55">
        <v>41053900</v>
      </c>
      <c r="AF18" s="74"/>
      <c r="AG18" s="74"/>
      <c r="AH18" s="55">
        <v>41053900</v>
      </c>
      <c r="AI18" s="55">
        <v>41053900</v>
      </c>
      <c r="AJ18" s="55">
        <v>41053900</v>
      </c>
      <c r="AK18" s="55">
        <v>41053900</v>
      </c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74"/>
      <c r="AW18" s="74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74"/>
      <c r="BN18" s="74"/>
      <c r="BO18" s="56"/>
      <c r="BP18" s="56"/>
      <c r="BQ18" s="56"/>
      <c r="BR18" s="56"/>
      <c r="BS18" s="56"/>
      <c r="BT18" s="56"/>
      <c r="BU18" s="56"/>
      <c r="BV18" s="56"/>
      <c r="BW18" s="56"/>
      <c r="BX18" s="74"/>
      <c r="BY18" s="74"/>
      <c r="BZ18" s="56"/>
      <c r="CA18" s="56"/>
      <c r="CB18" s="56"/>
      <c r="CC18" s="56"/>
    </row>
    <row r="19" spans="1:81" s="15" customFormat="1" ht="15.75">
      <c r="A19" s="23"/>
      <c r="B19" s="24"/>
      <c r="C19" s="25"/>
      <c r="D19" s="47">
        <v>20317501000</v>
      </c>
      <c r="E19" s="57" t="s">
        <v>82</v>
      </c>
      <c r="F19" s="47">
        <v>64248</v>
      </c>
      <c r="G19" s="47">
        <v>6000</v>
      </c>
      <c r="H19" s="47">
        <v>3240</v>
      </c>
      <c r="I19" s="47">
        <v>358335</v>
      </c>
      <c r="J19" s="47"/>
      <c r="K19" s="47"/>
      <c r="L19" s="47"/>
      <c r="M19" s="47"/>
      <c r="N19" s="47"/>
      <c r="O19" s="47"/>
      <c r="P19" s="47"/>
      <c r="Q19" s="47">
        <v>20317501000</v>
      </c>
      <c r="R19" s="57" t="s">
        <v>82</v>
      </c>
      <c r="S19" s="47"/>
      <c r="T19" s="47"/>
      <c r="U19" s="47"/>
      <c r="V19" s="47"/>
      <c r="W19" s="47">
        <v>31700</v>
      </c>
      <c r="X19" s="47"/>
      <c r="Y19" s="49">
        <f aca="true" t="shared" si="0" ref="Y19:Y28">F19+G19+H19+I19+J19+K19+L19+N19+O19+P19+S19+T19+U19+V19+W19+X19</f>
        <v>463523</v>
      </c>
      <c r="Z19" s="49">
        <v>83550</v>
      </c>
      <c r="AA19" s="49">
        <v>23291</v>
      </c>
      <c r="AB19" s="49">
        <v>50000</v>
      </c>
      <c r="AC19" s="49"/>
      <c r="AD19" s="49"/>
      <c r="AE19" s="49"/>
      <c r="AF19" s="47">
        <v>20317501000</v>
      </c>
      <c r="AG19" s="57" t="s">
        <v>82</v>
      </c>
      <c r="AH19" s="49"/>
      <c r="AI19" s="49"/>
      <c r="AJ19" s="49"/>
      <c r="AK19" s="49"/>
      <c r="AL19" s="49">
        <f>Z19+AA19+AB19+AC19+AD19+AE19+AH19+AI19+AJ19+AK19</f>
        <v>156841</v>
      </c>
      <c r="AM19" s="58"/>
      <c r="AN19" s="47">
        <v>70100</v>
      </c>
      <c r="AO19" s="47"/>
      <c r="AP19" s="47"/>
      <c r="AQ19" s="47"/>
      <c r="AR19" s="47"/>
      <c r="AS19" s="47"/>
      <c r="AT19" s="47"/>
      <c r="AU19" s="47"/>
      <c r="AV19" s="47">
        <v>20317501000</v>
      </c>
      <c r="AW19" s="57" t="s">
        <v>82</v>
      </c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59">
        <f aca="true" t="shared" si="1" ref="BL19:BL28">AM19+AN19+AO19+AP19+AQ19+AR19+AS19+AT19+AU19+AX19+AY19+BA19</f>
        <v>70100</v>
      </c>
      <c r="BM19" s="47">
        <v>20317501000</v>
      </c>
      <c r="BN19" s="57" t="s">
        <v>82</v>
      </c>
      <c r="BO19" s="50"/>
      <c r="BP19" s="50"/>
      <c r="BQ19" s="50"/>
      <c r="BR19" s="50"/>
      <c r="BS19" s="50"/>
      <c r="BT19" s="50"/>
      <c r="BU19" s="50"/>
      <c r="BV19" s="50"/>
      <c r="BW19" s="50"/>
      <c r="BX19" s="47">
        <v>20317501000</v>
      </c>
      <c r="BY19" s="57" t="s">
        <v>82</v>
      </c>
      <c r="BZ19" s="50"/>
      <c r="CA19" s="50"/>
      <c r="CB19" s="50"/>
      <c r="CC19" s="50"/>
    </row>
    <row r="20" spans="1:81" s="15" customFormat="1" ht="15.75">
      <c r="A20" s="23"/>
      <c r="B20" s="24"/>
      <c r="C20" s="25"/>
      <c r="D20" s="47">
        <v>20317502000</v>
      </c>
      <c r="E20" s="57" t="s">
        <v>83</v>
      </c>
      <c r="F20" s="47">
        <v>35220</v>
      </c>
      <c r="G20" s="47">
        <v>1000</v>
      </c>
      <c r="H20" s="47">
        <v>2640</v>
      </c>
      <c r="I20" s="47">
        <v>41598</v>
      </c>
      <c r="J20" s="47"/>
      <c r="K20" s="47"/>
      <c r="L20" s="47"/>
      <c r="M20" s="47"/>
      <c r="N20" s="47"/>
      <c r="O20" s="47"/>
      <c r="P20" s="47"/>
      <c r="Q20" s="47">
        <v>20317502000</v>
      </c>
      <c r="R20" s="57" t="s">
        <v>83</v>
      </c>
      <c r="S20" s="47"/>
      <c r="T20" s="47"/>
      <c r="U20" s="47"/>
      <c r="V20" s="47"/>
      <c r="W20" s="47"/>
      <c r="X20" s="47"/>
      <c r="Y20" s="49">
        <f t="shared" si="0"/>
        <v>80458</v>
      </c>
      <c r="Z20" s="49"/>
      <c r="AA20" s="49"/>
      <c r="AB20" s="49">
        <v>50000</v>
      </c>
      <c r="AC20" s="49"/>
      <c r="AD20" s="49"/>
      <c r="AE20" s="49"/>
      <c r="AF20" s="47">
        <v>20317502000</v>
      </c>
      <c r="AG20" s="57" t="s">
        <v>83</v>
      </c>
      <c r="AH20" s="49"/>
      <c r="AI20" s="49">
        <v>134600</v>
      </c>
      <c r="AJ20" s="49"/>
      <c r="AK20" s="49"/>
      <c r="AL20" s="49">
        <f aca="true" t="shared" si="2" ref="AL20:AL37">Z20+AA20+AB20+AC20+AD20+AE20+AH20+AI20+AJ20+AK20</f>
        <v>184600</v>
      </c>
      <c r="AM20" s="58"/>
      <c r="AN20" s="47">
        <v>89600</v>
      </c>
      <c r="AO20" s="47"/>
      <c r="AP20" s="47"/>
      <c r="AQ20" s="47"/>
      <c r="AR20" s="47"/>
      <c r="AS20" s="47"/>
      <c r="AT20" s="47"/>
      <c r="AU20" s="47"/>
      <c r="AV20" s="47">
        <v>20317502000</v>
      </c>
      <c r="AW20" s="57" t="s">
        <v>83</v>
      </c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59">
        <f t="shared" si="1"/>
        <v>89600</v>
      </c>
      <c r="BM20" s="47">
        <v>20317502000</v>
      </c>
      <c r="BN20" s="57" t="s">
        <v>83</v>
      </c>
      <c r="BO20" s="50"/>
      <c r="BP20" s="50"/>
      <c r="BQ20" s="50"/>
      <c r="BR20" s="50"/>
      <c r="BS20" s="50"/>
      <c r="BT20" s="50"/>
      <c r="BU20" s="50"/>
      <c r="BV20" s="50"/>
      <c r="BW20" s="50"/>
      <c r="BX20" s="47">
        <v>20317502000</v>
      </c>
      <c r="BY20" s="57" t="s">
        <v>83</v>
      </c>
      <c r="BZ20" s="50"/>
      <c r="CA20" s="50"/>
      <c r="CB20" s="50"/>
      <c r="CC20" s="50"/>
    </row>
    <row r="21" spans="1:81" s="15" customFormat="1" ht="15.75">
      <c r="A21" s="23"/>
      <c r="B21" s="24"/>
      <c r="C21" s="25"/>
      <c r="D21" s="47">
        <v>20317504000</v>
      </c>
      <c r="E21" s="57" t="s">
        <v>84</v>
      </c>
      <c r="F21" s="47">
        <v>71172</v>
      </c>
      <c r="G21" s="47">
        <v>1000</v>
      </c>
      <c r="H21" s="47">
        <v>1440</v>
      </c>
      <c r="I21" s="47">
        <v>127535</v>
      </c>
      <c r="J21" s="47"/>
      <c r="K21" s="47">
        <v>2300</v>
      </c>
      <c r="L21" s="47"/>
      <c r="M21" s="47"/>
      <c r="N21" s="47"/>
      <c r="O21" s="47"/>
      <c r="P21" s="47"/>
      <c r="Q21" s="47">
        <v>20317504000</v>
      </c>
      <c r="R21" s="57" t="s">
        <v>84</v>
      </c>
      <c r="S21" s="47"/>
      <c r="T21" s="47"/>
      <c r="U21" s="47"/>
      <c r="V21" s="47"/>
      <c r="W21" s="47">
        <v>3000</v>
      </c>
      <c r="X21" s="47"/>
      <c r="Y21" s="49">
        <f t="shared" si="0"/>
        <v>206447</v>
      </c>
      <c r="Z21" s="49">
        <v>152478</v>
      </c>
      <c r="AA21" s="49">
        <v>50500</v>
      </c>
      <c r="AB21" s="49">
        <v>50000</v>
      </c>
      <c r="AC21" s="49"/>
      <c r="AD21" s="49"/>
      <c r="AE21" s="49">
        <v>32000</v>
      </c>
      <c r="AF21" s="47">
        <v>20317504000</v>
      </c>
      <c r="AG21" s="57" t="s">
        <v>84</v>
      </c>
      <c r="AH21" s="49"/>
      <c r="AI21" s="49">
        <v>132882</v>
      </c>
      <c r="AJ21" s="49"/>
      <c r="AK21" s="49"/>
      <c r="AL21" s="49">
        <f t="shared" si="2"/>
        <v>417860</v>
      </c>
      <c r="AM21" s="58"/>
      <c r="AN21" s="47">
        <v>301300</v>
      </c>
      <c r="AO21" s="47"/>
      <c r="AP21" s="47"/>
      <c r="AQ21" s="47"/>
      <c r="AR21" s="47"/>
      <c r="AS21" s="47"/>
      <c r="AT21" s="47"/>
      <c r="AU21" s="47"/>
      <c r="AV21" s="47">
        <v>20317504000</v>
      </c>
      <c r="AW21" s="57" t="s">
        <v>84</v>
      </c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59">
        <f t="shared" si="1"/>
        <v>301300</v>
      </c>
      <c r="BM21" s="47">
        <v>20317504000</v>
      </c>
      <c r="BN21" s="57" t="s">
        <v>84</v>
      </c>
      <c r="BO21" s="50"/>
      <c r="BP21" s="50"/>
      <c r="BQ21" s="50"/>
      <c r="BR21" s="50"/>
      <c r="BS21" s="50"/>
      <c r="BT21" s="50"/>
      <c r="BU21" s="50"/>
      <c r="BV21" s="50"/>
      <c r="BW21" s="50"/>
      <c r="BX21" s="47">
        <v>20317504000</v>
      </c>
      <c r="BY21" s="57" t="s">
        <v>84</v>
      </c>
      <c r="BZ21" s="50"/>
      <c r="CA21" s="50"/>
      <c r="CB21" s="50"/>
      <c r="CC21" s="50"/>
    </row>
    <row r="22" spans="1:81" s="15" customFormat="1" ht="12.75" customHeight="1">
      <c r="A22" s="23"/>
      <c r="B22" s="24"/>
      <c r="C22" s="25"/>
      <c r="D22" s="47">
        <v>20317505000</v>
      </c>
      <c r="E22" s="57" t="s">
        <v>85</v>
      </c>
      <c r="F22" s="47">
        <v>78240</v>
      </c>
      <c r="G22" s="47">
        <v>1000</v>
      </c>
      <c r="H22" s="47">
        <v>1920</v>
      </c>
      <c r="I22" s="47">
        <v>413618</v>
      </c>
      <c r="J22" s="47"/>
      <c r="K22" s="47">
        <v>74432</v>
      </c>
      <c r="L22" s="47"/>
      <c r="M22" s="47"/>
      <c r="N22" s="47"/>
      <c r="O22" s="47"/>
      <c r="P22" s="47"/>
      <c r="Q22" s="47">
        <v>20317505000</v>
      </c>
      <c r="R22" s="57" t="s">
        <v>85</v>
      </c>
      <c r="S22" s="47"/>
      <c r="T22" s="47"/>
      <c r="U22" s="47"/>
      <c r="V22" s="47"/>
      <c r="W22" s="47"/>
      <c r="X22" s="47"/>
      <c r="Y22" s="49">
        <f t="shared" si="0"/>
        <v>569210</v>
      </c>
      <c r="Z22" s="49">
        <v>196220</v>
      </c>
      <c r="AA22" s="49">
        <v>123200</v>
      </c>
      <c r="AB22" s="49">
        <v>50000</v>
      </c>
      <c r="AC22" s="49"/>
      <c r="AD22" s="49"/>
      <c r="AE22" s="49"/>
      <c r="AF22" s="47">
        <v>20317505000</v>
      </c>
      <c r="AG22" s="57" t="s">
        <v>85</v>
      </c>
      <c r="AH22" s="49"/>
      <c r="AI22" s="49">
        <v>135000</v>
      </c>
      <c r="AJ22" s="49"/>
      <c r="AK22" s="49"/>
      <c r="AL22" s="49">
        <f t="shared" si="2"/>
        <v>504420</v>
      </c>
      <c r="AM22" s="58"/>
      <c r="AN22" s="47">
        <v>414200</v>
      </c>
      <c r="AO22" s="47"/>
      <c r="AP22" s="47"/>
      <c r="AQ22" s="47"/>
      <c r="AR22" s="47"/>
      <c r="AS22" s="47"/>
      <c r="AT22" s="47"/>
      <c r="AU22" s="47"/>
      <c r="AV22" s="47">
        <v>20317505000</v>
      </c>
      <c r="AW22" s="57" t="s">
        <v>85</v>
      </c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59">
        <f t="shared" si="1"/>
        <v>414200</v>
      </c>
      <c r="BM22" s="47">
        <v>20317505000</v>
      </c>
      <c r="BN22" s="57" t="s">
        <v>85</v>
      </c>
      <c r="BO22" s="50"/>
      <c r="BP22" s="50"/>
      <c r="BQ22" s="50"/>
      <c r="BR22" s="50"/>
      <c r="BS22" s="50"/>
      <c r="BT22" s="50"/>
      <c r="BU22" s="50"/>
      <c r="BV22" s="50"/>
      <c r="BW22" s="50"/>
      <c r="BX22" s="47">
        <v>20317505000</v>
      </c>
      <c r="BY22" s="57" t="s">
        <v>85</v>
      </c>
      <c r="BZ22" s="50"/>
      <c r="CA22" s="50"/>
      <c r="CB22" s="50"/>
      <c r="CC22" s="50"/>
    </row>
    <row r="23" spans="1:81" s="15" customFormat="1" ht="15.75">
      <c r="A23" s="23"/>
      <c r="B23" s="24"/>
      <c r="C23" s="25"/>
      <c r="D23" s="47">
        <v>20317506000</v>
      </c>
      <c r="E23" s="57" t="s">
        <v>86</v>
      </c>
      <c r="F23" s="47">
        <v>85500</v>
      </c>
      <c r="G23" s="47">
        <v>10800</v>
      </c>
      <c r="H23" s="47">
        <v>960</v>
      </c>
      <c r="I23" s="47">
        <v>173842</v>
      </c>
      <c r="J23" s="47"/>
      <c r="K23" s="47"/>
      <c r="L23" s="47"/>
      <c r="M23" s="47"/>
      <c r="N23" s="47"/>
      <c r="O23" s="47"/>
      <c r="P23" s="47"/>
      <c r="Q23" s="47">
        <v>20317506000</v>
      </c>
      <c r="R23" s="57" t="s">
        <v>86</v>
      </c>
      <c r="S23" s="47"/>
      <c r="T23" s="47"/>
      <c r="U23" s="47"/>
      <c r="V23" s="47"/>
      <c r="W23" s="47"/>
      <c r="X23" s="47"/>
      <c r="Y23" s="49">
        <f t="shared" si="0"/>
        <v>271102</v>
      </c>
      <c r="Z23" s="49">
        <v>26500</v>
      </c>
      <c r="AA23" s="49">
        <v>31366</v>
      </c>
      <c r="AB23" s="49">
        <v>50000</v>
      </c>
      <c r="AC23" s="49"/>
      <c r="AD23" s="49"/>
      <c r="AE23" s="49"/>
      <c r="AF23" s="47">
        <v>20317506000</v>
      </c>
      <c r="AG23" s="57" t="s">
        <v>86</v>
      </c>
      <c r="AH23" s="49"/>
      <c r="AI23" s="49"/>
      <c r="AJ23" s="49"/>
      <c r="AK23" s="49"/>
      <c r="AL23" s="49">
        <f t="shared" si="2"/>
        <v>107866</v>
      </c>
      <c r="AM23" s="58"/>
      <c r="AN23" s="47">
        <v>279210</v>
      </c>
      <c r="AO23" s="47"/>
      <c r="AP23" s="47"/>
      <c r="AQ23" s="47"/>
      <c r="AR23" s="47"/>
      <c r="AS23" s="47"/>
      <c r="AT23" s="47"/>
      <c r="AU23" s="47"/>
      <c r="AV23" s="47">
        <v>20317506000</v>
      </c>
      <c r="AW23" s="57" t="s">
        <v>86</v>
      </c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59">
        <f t="shared" si="1"/>
        <v>279210</v>
      </c>
      <c r="BM23" s="47">
        <v>20317506000</v>
      </c>
      <c r="BN23" s="57" t="s">
        <v>86</v>
      </c>
      <c r="BO23" s="50"/>
      <c r="BP23" s="50"/>
      <c r="BQ23" s="50"/>
      <c r="BR23" s="50"/>
      <c r="BS23" s="50"/>
      <c r="BT23" s="50"/>
      <c r="BU23" s="50"/>
      <c r="BV23" s="50"/>
      <c r="BW23" s="50"/>
      <c r="BX23" s="47">
        <v>20317506000</v>
      </c>
      <c r="BY23" s="57" t="s">
        <v>86</v>
      </c>
      <c r="BZ23" s="50"/>
      <c r="CA23" s="50"/>
      <c r="CB23" s="50"/>
      <c r="CC23" s="50"/>
    </row>
    <row r="24" spans="1:81" s="15" customFormat="1" ht="15.75">
      <c r="A24" s="23"/>
      <c r="B24" s="24"/>
      <c r="C24" s="25"/>
      <c r="D24" s="47">
        <v>20317508000</v>
      </c>
      <c r="E24" s="57" t="s">
        <v>87</v>
      </c>
      <c r="F24" s="47">
        <v>135900</v>
      </c>
      <c r="G24" s="47">
        <v>2400</v>
      </c>
      <c r="H24" s="47">
        <v>4440</v>
      </c>
      <c r="I24" s="47">
        <v>210595</v>
      </c>
      <c r="J24" s="47"/>
      <c r="K24" s="47"/>
      <c r="L24" s="47"/>
      <c r="M24" s="47"/>
      <c r="N24" s="47"/>
      <c r="O24" s="47"/>
      <c r="P24" s="47"/>
      <c r="Q24" s="47">
        <v>20317508000</v>
      </c>
      <c r="R24" s="57" t="s">
        <v>87</v>
      </c>
      <c r="S24" s="47"/>
      <c r="T24" s="47"/>
      <c r="U24" s="47"/>
      <c r="V24" s="47"/>
      <c r="W24" s="47">
        <v>6700</v>
      </c>
      <c r="X24" s="47"/>
      <c r="Y24" s="49">
        <f t="shared" si="0"/>
        <v>360035</v>
      </c>
      <c r="Z24" s="49">
        <v>52457</v>
      </c>
      <c r="AA24" s="49"/>
      <c r="AB24" s="49"/>
      <c r="AC24" s="49"/>
      <c r="AD24" s="49"/>
      <c r="AE24" s="49"/>
      <c r="AF24" s="47">
        <v>20317508000</v>
      </c>
      <c r="AG24" s="57" t="s">
        <v>87</v>
      </c>
      <c r="AH24" s="49"/>
      <c r="AI24" s="49">
        <v>119200</v>
      </c>
      <c r="AJ24" s="49"/>
      <c r="AK24" s="49"/>
      <c r="AL24" s="49">
        <f t="shared" si="2"/>
        <v>171657</v>
      </c>
      <c r="AM24" s="58"/>
      <c r="AN24" s="47">
        <v>344340</v>
      </c>
      <c r="AO24" s="47"/>
      <c r="AP24" s="47"/>
      <c r="AQ24" s="47"/>
      <c r="AR24" s="47"/>
      <c r="AS24" s="47"/>
      <c r="AT24" s="47"/>
      <c r="AU24" s="47"/>
      <c r="AV24" s="47">
        <v>20317508000</v>
      </c>
      <c r="AW24" s="57" t="s">
        <v>87</v>
      </c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59">
        <f t="shared" si="1"/>
        <v>344340</v>
      </c>
      <c r="BM24" s="47">
        <v>20317508000</v>
      </c>
      <c r="BN24" s="57" t="s">
        <v>87</v>
      </c>
      <c r="BO24" s="50"/>
      <c r="BP24" s="50"/>
      <c r="BQ24" s="50"/>
      <c r="BR24" s="50"/>
      <c r="BS24" s="50"/>
      <c r="BT24" s="50"/>
      <c r="BU24" s="50"/>
      <c r="BV24" s="50"/>
      <c r="BW24" s="50"/>
      <c r="BX24" s="47">
        <v>20317508000</v>
      </c>
      <c r="BY24" s="57" t="s">
        <v>87</v>
      </c>
      <c r="BZ24" s="50"/>
      <c r="CA24" s="50"/>
      <c r="CB24" s="50"/>
      <c r="CC24" s="50"/>
    </row>
    <row r="25" spans="1:81" s="15" customFormat="1" ht="15.75">
      <c r="A25" s="23"/>
      <c r="B25" s="24"/>
      <c r="C25" s="25"/>
      <c r="D25" s="47">
        <v>20317509000</v>
      </c>
      <c r="E25" s="57" t="s">
        <v>88</v>
      </c>
      <c r="F25" s="47">
        <v>72000</v>
      </c>
      <c r="G25" s="47">
        <v>25200</v>
      </c>
      <c r="H25" s="47">
        <v>21840</v>
      </c>
      <c r="I25" s="47">
        <v>735585</v>
      </c>
      <c r="J25" s="47"/>
      <c r="K25" s="47">
        <v>48790</v>
      </c>
      <c r="L25" s="47"/>
      <c r="M25" s="47"/>
      <c r="N25" s="47"/>
      <c r="O25" s="47"/>
      <c r="P25" s="47"/>
      <c r="Q25" s="47">
        <v>20317509000</v>
      </c>
      <c r="R25" s="57" t="s">
        <v>88</v>
      </c>
      <c r="S25" s="47"/>
      <c r="T25" s="47"/>
      <c r="U25" s="47"/>
      <c r="V25" s="47"/>
      <c r="W25" s="47">
        <v>23000</v>
      </c>
      <c r="X25" s="47"/>
      <c r="Y25" s="49">
        <f t="shared" si="0"/>
        <v>926415</v>
      </c>
      <c r="Z25" s="49">
        <v>3240</v>
      </c>
      <c r="AA25" s="49">
        <v>201000</v>
      </c>
      <c r="AB25" s="49">
        <v>120000</v>
      </c>
      <c r="AC25" s="49"/>
      <c r="AD25" s="49"/>
      <c r="AE25" s="49"/>
      <c r="AF25" s="47">
        <v>20317509000</v>
      </c>
      <c r="AG25" s="57" t="s">
        <v>88</v>
      </c>
      <c r="AH25" s="49"/>
      <c r="AI25" s="49">
        <v>268086</v>
      </c>
      <c r="AJ25" s="49"/>
      <c r="AK25" s="49"/>
      <c r="AL25" s="49">
        <f t="shared" si="2"/>
        <v>592326</v>
      </c>
      <c r="AM25" s="58"/>
      <c r="AN25" s="47">
        <v>198270</v>
      </c>
      <c r="AO25" s="47"/>
      <c r="AP25" s="47"/>
      <c r="AQ25" s="47"/>
      <c r="AR25" s="47"/>
      <c r="AS25" s="47"/>
      <c r="AT25" s="47"/>
      <c r="AU25" s="47"/>
      <c r="AV25" s="47">
        <v>20317509000</v>
      </c>
      <c r="AW25" s="57" t="s">
        <v>88</v>
      </c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59">
        <f t="shared" si="1"/>
        <v>198270</v>
      </c>
      <c r="BM25" s="47">
        <v>20317509000</v>
      </c>
      <c r="BN25" s="57" t="s">
        <v>88</v>
      </c>
      <c r="BO25" s="50"/>
      <c r="BP25" s="50"/>
      <c r="BQ25" s="50"/>
      <c r="BR25" s="50"/>
      <c r="BS25" s="50"/>
      <c r="BT25" s="50"/>
      <c r="BU25" s="50"/>
      <c r="BV25" s="50"/>
      <c r="BW25" s="50"/>
      <c r="BX25" s="47">
        <v>20317509000</v>
      </c>
      <c r="BY25" s="57" t="s">
        <v>88</v>
      </c>
      <c r="BZ25" s="50"/>
      <c r="CA25" s="50"/>
      <c r="CB25" s="50"/>
      <c r="CC25" s="50"/>
    </row>
    <row r="26" spans="1:81" s="15" customFormat="1" ht="15.75">
      <c r="A26" s="23"/>
      <c r="B26" s="24"/>
      <c r="C26" s="25"/>
      <c r="D26" s="47">
        <v>20317510000</v>
      </c>
      <c r="E26" s="57" t="s">
        <v>89</v>
      </c>
      <c r="F26" s="47">
        <v>106872</v>
      </c>
      <c r="G26" s="47">
        <v>5760</v>
      </c>
      <c r="H26" s="47">
        <v>2280</v>
      </c>
      <c r="I26" s="47">
        <v>416141</v>
      </c>
      <c r="J26" s="47"/>
      <c r="K26" s="47">
        <v>49884</v>
      </c>
      <c r="L26" s="47"/>
      <c r="M26" s="47"/>
      <c r="N26" s="47"/>
      <c r="O26" s="47"/>
      <c r="P26" s="47"/>
      <c r="Q26" s="47">
        <v>20317510000</v>
      </c>
      <c r="R26" s="57" t="s">
        <v>89</v>
      </c>
      <c r="S26" s="47"/>
      <c r="T26" s="47"/>
      <c r="U26" s="47"/>
      <c r="V26" s="47"/>
      <c r="W26" s="47">
        <v>3000</v>
      </c>
      <c r="X26" s="47"/>
      <c r="Y26" s="49">
        <f t="shared" si="0"/>
        <v>583937</v>
      </c>
      <c r="Z26" s="49">
        <v>360065</v>
      </c>
      <c r="AA26" s="49"/>
      <c r="AB26" s="49">
        <v>70000</v>
      </c>
      <c r="AC26" s="49"/>
      <c r="AD26" s="49"/>
      <c r="AE26" s="49"/>
      <c r="AF26" s="47">
        <v>20317510000</v>
      </c>
      <c r="AG26" s="57" t="s">
        <v>89</v>
      </c>
      <c r="AH26" s="49"/>
      <c r="AI26" s="49"/>
      <c r="AJ26" s="49"/>
      <c r="AK26" s="49"/>
      <c r="AL26" s="49">
        <f t="shared" si="2"/>
        <v>430065</v>
      </c>
      <c r="AM26" s="58"/>
      <c r="AN26" s="47">
        <v>340400</v>
      </c>
      <c r="AO26" s="47"/>
      <c r="AP26" s="47"/>
      <c r="AQ26" s="47"/>
      <c r="AR26" s="47"/>
      <c r="AS26" s="47"/>
      <c r="AT26" s="47"/>
      <c r="AU26" s="47"/>
      <c r="AV26" s="47">
        <v>20317510000</v>
      </c>
      <c r="AW26" s="57" t="s">
        <v>89</v>
      </c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59">
        <f t="shared" si="1"/>
        <v>340400</v>
      </c>
      <c r="BM26" s="47">
        <v>20317510000</v>
      </c>
      <c r="BN26" s="57" t="s">
        <v>89</v>
      </c>
      <c r="BO26" s="50"/>
      <c r="BP26" s="50"/>
      <c r="BQ26" s="50"/>
      <c r="BR26" s="50"/>
      <c r="BS26" s="50"/>
      <c r="BT26" s="50"/>
      <c r="BU26" s="50"/>
      <c r="BV26" s="50"/>
      <c r="BW26" s="50"/>
      <c r="BX26" s="47">
        <v>20317510000</v>
      </c>
      <c r="BY26" s="57" t="s">
        <v>89</v>
      </c>
      <c r="BZ26" s="50"/>
      <c r="CA26" s="50"/>
      <c r="CB26" s="50"/>
      <c r="CC26" s="50"/>
    </row>
    <row r="27" spans="1:81" s="15" customFormat="1" ht="15.75">
      <c r="A27" s="23"/>
      <c r="B27" s="24"/>
      <c r="C27" s="25"/>
      <c r="D27" s="47">
        <v>20317512000</v>
      </c>
      <c r="E27" s="57" t="s">
        <v>90</v>
      </c>
      <c r="F27" s="47">
        <v>50040</v>
      </c>
      <c r="G27" s="47">
        <v>3360</v>
      </c>
      <c r="H27" s="47">
        <v>1440</v>
      </c>
      <c r="I27" s="47">
        <v>163715</v>
      </c>
      <c r="J27" s="47"/>
      <c r="K27" s="47"/>
      <c r="L27" s="47"/>
      <c r="M27" s="47"/>
      <c r="N27" s="47"/>
      <c r="O27" s="47"/>
      <c r="P27" s="47"/>
      <c r="Q27" s="47">
        <v>20317512000</v>
      </c>
      <c r="R27" s="57" t="s">
        <v>90</v>
      </c>
      <c r="S27" s="47"/>
      <c r="T27" s="47"/>
      <c r="U27" s="47"/>
      <c r="V27" s="47"/>
      <c r="W27" s="47">
        <v>17185</v>
      </c>
      <c r="X27" s="47"/>
      <c r="Y27" s="49">
        <f t="shared" si="0"/>
        <v>235740</v>
      </c>
      <c r="Z27" s="49">
        <v>108116</v>
      </c>
      <c r="AA27" s="49"/>
      <c r="AB27" s="49">
        <v>50000</v>
      </c>
      <c r="AC27" s="49"/>
      <c r="AD27" s="49"/>
      <c r="AE27" s="49"/>
      <c r="AF27" s="47">
        <v>20317512000</v>
      </c>
      <c r="AG27" s="57" t="s">
        <v>90</v>
      </c>
      <c r="AH27" s="49"/>
      <c r="AI27" s="49">
        <v>134937</v>
      </c>
      <c r="AJ27" s="49"/>
      <c r="AK27" s="49"/>
      <c r="AL27" s="49">
        <f t="shared" si="2"/>
        <v>293053</v>
      </c>
      <c r="AM27" s="58"/>
      <c r="AN27" s="47">
        <v>242100</v>
      </c>
      <c r="AO27" s="47"/>
      <c r="AP27" s="47"/>
      <c r="AQ27" s="47"/>
      <c r="AR27" s="47"/>
      <c r="AS27" s="47"/>
      <c r="AT27" s="47"/>
      <c r="AU27" s="47"/>
      <c r="AV27" s="47">
        <v>20317512000</v>
      </c>
      <c r="AW27" s="57" t="s">
        <v>90</v>
      </c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59">
        <f t="shared" si="1"/>
        <v>242100</v>
      </c>
      <c r="BM27" s="47">
        <v>20317512000</v>
      </c>
      <c r="BN27" s="57" t="s">
        <v>90</v>
      </c>
      <c r="BO27" s="50"/>
      <c r="BP27" s="50"/>
      <c r="BQ27" s="50"/>
      <c r="BR27" s="50"/>
      <c r="BS27" s="50"/>
      <c r="BT27" s="50"/>
      <c r="BU27" s="50"/>
      <c r="BV27" s="50"/>
      <c r="BW27" s="50"/>
      <c r="BX27" s="47">
        <v>20317512000</v>
      </c>
      <c r="BY27" s="57" t="s">
        <v>90</v>
      </c>
      <c r="BZ27" s="50"/>
      <c r="CA27" s="50"/>
      <c r="CB27" s="50"/>
      <c r="CC27" s="50"/>
    </row>
    <row r="28" spans="1:81" s="15" customFormat="1" ht="15.75">
      <c r="A28" s="23"/>
      <c r="B28" s="24"/>
      <c r="C28" s="25"/>
      <c r="D28" s="47">
        <v>20317513000</v>
      </c>
      <c r="E28" s="57" t="s">
        <v>91</v>
      </c>
      <c r="F28" s="47">
        <v>85500</v>
      </c>
      <c r="G28" s="47">
        <v>9600</v>
      </c>
      <c r="H28" s="47">
        <v>1680</v>
      </c>
      <c r="I28" s="47">
        <v>448073</v>
      </c>
      <c r="J28" s="47"/>
      <c r="K28" s="47">
        <v>111700</v>
      </c>
      <c r="L28" s="47"/>
      <c r="M28" s="47"/>
      <c r="N28" s="47"/>
      <c r="O28" s="47"/>
      <c r="P28" s="47"/>
      <c r="Q28" s="47">
        <v>20317513000</v>
      </c>
      <c r="R28" s="57" t="s">
        <v>91</v>
      </c>
      <c r="S28" s="47"/>
      <c r="T28" s="47"/>
      <c r="U28" s="47"/>
      <c r="V28" s="47"/>
      <c r="W28" s="47"/>
      <c r="X28" s="47"/>
      <c r="Y28" s="49">
        <f t="shared" si="0"/>
        <v>656553</v>
      </c>
      <c r="Z28" s="49">
        <v>968328</v>
      </c>
      <c r="AA28" s="49">
        <v>296928</v>
      </c>
      <c r="AB28" s="49">
        <v>70000</v>
      </c>
      <c r="AC28" s="49"/>
      <c r="AD28" s="49"/>
      <c r="AE28" s="49"/>
      <c r="AF28" s="47">
        <v>20317513000</v>
      </c>
      <c r="AG28" s="57" t="s">
        <v>91</v>
      </c>
      <c r="AH28" s="49"/>
      <c r="AI28" s="49"/>
      <c r="AJ28" s="49"/>
      <c r="AK28" s="49"/>
      <c r="AL28" s="49">
        <f t="shared" si="2"/>
        <v>1335256</v>
      </c>
      <c r="AM28" s="58"/>
      <c r="AN28" s="47">
        <v>421030</v>
      </c>
      <c r="AO28" s="47"/>
      <c r="AP28" s="47"/>
      <c r="AQ28" s="47"/>
      <c r="AR28" s="47"/>
      <c r="AS28" s="47"/>
      <c r="AT28" s="47"/>
      <c r="AU28" s="47"/>
      <c r="AV28" s="47">
        <v>20317513000</v>
      </c>
      <c r="AW28" s="57" t="s">
        <v>91</v>
      </c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59">
        <f t="shared" si="1"/>
        <v>421030</v>
      </c>
      <c r="BM28" s="47">
        <v>20317513000</v>
      </c>
      <c r="BN28" s="57" t="s">
        <v>91</v>
      </c>
      <c r="BO28" s="50"/>
      <c r="BP28" s="50"/>
      <c r="BQ28" s="50"/>
      <c r="BR28" s="50"/>
      <c r="BS28" s="50"/>
      <c r="BT28" s="50"/>
      <c r="BU28" s="50"/>
      <c r="BV28" s="50"/>
      <c r="BW28" s="50"/>
      <c r="BX28" s="47">
        <v>20317513000</v>
      </c>
      <c r="BY28" s="57" t="s">
        <v>91</v>
      </c>
      <c r="BZ28" s="50"/>
      <c r="CA28" s="50"/>
      <c r="CB28" s="50"/>
      <c r="CC28" s="50"/>
    </row>
    <row r="29" spans="1:81" s="15" customFormat="1" ht="15.75">
      <c r="A29" s="23"/>
      <c r="B29" s="24"/>
      <c r="C29" s="25"/>
      <c r="D29" s="47">
        <v>20317301000</v>
      </c>
      <c r="E29" s="57" t="s">
        <v>92</v>
      </c>
      <c r="F29" s="47">
        <v>288360</v>
      </c>
      <c r="G29" s="47">
        <v>126040</v>
      </c>
      <c r="H29" s="47">
        <v>88800</v>
      </c>
      <c r="I29" s="47"/>
      <c r="J29" s="47">
        <v>225500</v>
      </c>
      <c r="K29" s="47">
        <v>50000</v>
      </c>
      <c r="L29" s="47"/>
      <c r="M29" s="47">
        <v>30000</v>
      </c>
      <c r="N29" s="47">
        <v>48790</v>
      </c>
      <c r="O29" s="47"/>
      <c r="P29" s="47"/>
      <c r="Q29" s="47">
        <v>20317301000</v>
      </c>
      <c r="R29" s="57" t="s">
        <v>92</v>
      </c>
      <c r="S29" s="47"/>
      <c r="T29" s="47"/>
      <c r="U29" s="47">
        <v>10000</v>
      </c>
      <c r="V29" s="47"/>
      <c r="W29" s="47"/>
      <c r="X29" s="47">
        <v>80292</v>
      </c>
      <c r="Y29" s="49">
        <f>F29+G29+H29+I29+J29+K29+L29+M29+N29+O29+P29+S29+T29+U29+V29+W29+X29</f>
        <v>947782</v>
      </c>
      <c r="Z29" s="49">
        <v>49900</v>
      </c>
      <c r="AA29" s="49"/>
      <c r="AB29" s="49">
        <v>1185500</v>
      </c>
      <c r="AC29" s="49"/>
      <c r="AD29" s="49"/>
      <c r="AE29" s="49"/>
      <c r="AF29" s="47">
        <v>20317301000</v>
      </c>
      <c r="AG29" s="57" t="s">
        <v>92</v>
      </c>
      <c r="AH29" s="49"/>
      <c r="AI29" s="49">
        <v>416610</v>
      </c>
      <c r="AJ29" s="49"/>
      <c r="AK29" s="49">
        <v>30000</v>
      </c>
      <c r="AL29" s="49">
        <f t="shared" si="2"/>
        <v>1682010</v>
      </c>
      <c r="AM29" s="59">
        <v>14317010</v>
      </c>
      <c r="AN29" s="47">
        <v>283750</v>
      </c>
      <c r="AO29" s="47">
        <v>34762</v>
      </c>
      <c r="AP29" s="47">
        <v>12800</v>
      </c>
      <c r="AQ29" s="47"/>
      <c r="AR29" s="47"/>
      <c r="AS29" s="47"/>
      <c r="AT29" s="47"/>
      <c r="AU29" s="47"/>
      <c r="AV29" s="47">
        <v>20317301000</v>
      </c>
      <c r="AW29" s="57" t="s">
        <v>92</v>
      </c>
      <c r="AX29" s="47"/>
      <c r="AY29" s="47">
        <v>100000</v>
      </c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60">
        <v>1496339</v>
      </c>
      <c r="BK29" s="47"/>
      <c r="BL29" s="59">
        <f>AM29+AN29+AO29+AP29+AQ29+AR29+AS29+AT29+AU29+AX29+AY29+BA29+BC29+BD29+BE29+BF29+BG29+BH29+BI29+BJ29+BK29</f>
        <v>16244661</v>
      </c>
      <c r="BM29" s="47">
        <v>20317301000</v>
      </c>
      <c r="BN29" s="57" t="s">
        <v>92</v>
      </c>
      <c r="BO29" s="50">
        <v>500000</v>
      </c>
      <c r="BP29" s="50">
        <v>2524800</v>
      </c>
      <c r="BQ29" s="50">
        <v>1574000</v>
      </c>
      <c r="BR29" s="50">
        <v>831500</v>
      </c>
      <c r="BS29" s="50"/>
      <c r="BT29" s="50">
        <v>150000</v>
      </c>
      <c r="BU29" s="50">
        <v>149755</v>
      </c>
      <c r="BV29" s="50">
        <v>149990</v>
      </c>
      <c r="BW29" s="50">
        <v>100000</v>
      </c>
      <c r="BX29" s="47">
        <v>20317301000</v>
      </c>
      <c r="BY29" s="57" t="s">
        <v>92</v>
      </c>
      <c r="BZ29" s="50">
        <v>200000</v>
      </c>
      <c r="CA29" s="50">
        <v>350000</v>
      </c>
      <c r="CB29" s="50"/>
      <c r="CC29" s="50">
        <f>BO29+BP29+BT29+BU29+BV29+BW29+BZ29+CA29+BQ29+BR29</f>
        <v>6530045</v>
      </c>
    </row>
    <row r="30" spans="1:81" s="15" customFormat="1" ht="15" customHeight="1">
      <c r="A30" s="23"/>
      <c r="B30" s="24"/>
      <c r="C30" s="25"/>
      <c r="D30" s="47">
        <v>20311000000</v>
      </c>
      <c r="E30" s="61" t="s">
        <v>93</v>
      </c>
      <c r="F30" s="47"/>
      <c r="G30" s="47"/>
      <c r="H30" s="47"/>
      <c r="I30" s="47"/>
      <c r="J30" s="47">
        <v>26000</v>
      </c>
      <c r="K30" s="47"/>
      <c r="L30" s="47"/>
      <c r="M30" s="47"/>
      <c r="N30" s="47"/>
      <c r="O30" s="47"/>
      <c r="P30" s="47"/>
      <c r="Q30" s="47">
        <v>20311000000</v>
      </c>
      <c r="R30" s="61" t="s">
        <v>93</v>
      </c>
      <c r="S30" s="47"/>
      <c r="T30" s="47"/>
      <c r="U30" s="47"/>
      <c r="V30" s="47"/>
      <c r="W30" s="47"/>
      <c r="X30" s="47"/>
      <c r="Y30" s="49">
        <f>F30+G30+H30+I30+J30+K30+L30+N30+O30+P30+S30+T30+U30+V30+W30+X30</f>
        <v>26000</v>
      </c>
      <c r="Z30" s="49"/>
      <c r="AA30" s="49"/>
      <c r="AB30" s="49"/>
      <c r="AC30" s="49"/>
      <c r="AD30" s="49"/>
      <c r="AE30" s="49"/>
      <c r="AF30" s="47">
        <v>20311000000</v>
      </c>
      <c r="AG30" s="61" t="s">
        <v>93</v>
      </c>
      <c r="AH30" s="49"/>
      <c r="AI30" s="49"/>
      <c r="AJ30" s="49"/>
      <c r="AK30" s="49"/>
      <c r="AL30" s="49">
        <f t="shared" si="2"/>
        <v>0</v>
      </c>
      <c r="AM30" s="58"/>
      <c r="AN30" s="47"/>
      <c r="AO30" s="47"/>
      <c r="AP30" s="47"/>
      <c r="AQ30" s="47"/>
      <c r="AR30" s="47"/>
      <c r="AS30" s="47"/>
      <c r="AT30" s="47"/>
      <c r="AU30" s="47"/>
      <c r="AV30" s="47">
        <v>20311000000</v>
      </c>
      <c r="AW30" s="61" t="s">
        <v>93</v>
      </c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59">
        <f>AM30+AN30+AO30+AP30+AQ30+AR30+AS30+AT30+AU30+AX30+AY30+BA30</f>
        <v>0</v>
      </c>
      <c r="BM30" s="47">
        <v>20311000000</v>
      </c>
      <c r="BN30" s="61" t="s">
        <v>93</v>
      </c>
      <c r="BO30" s="50"/>
      <c r="BP30" s="50"/>
      <c r="BQ30" s="50"/>
      <c r="BR30" s="50"/>
      <c r="BS30" s="50"/>
      <c r="BT30" s="50"/>
      <c r="BU30" s="50"/>
      <c r="BV30" s="50"/>
      <c r="BW30" s="50"/>
      <c r="BX30" s="47">
        <v>20311000000</v>
      </c>
      <c r="BY30" s="61" t="s">
        <v>93</v>
      </c>
      <c r="BZ30" s="50"/>
      <c r="CA30" s="50"/>
      <c r="CB30" s="50"/>
      <c r="CC30" s="50">
        <f>BO30+BP30+BT30+BU30+BV30+BW30+BZ30+CA30+BQ30+BR30</f>
        <v>0</v>
      </c>
    </row>
    <row r="31" spans="1:81" s="15" customFormat="1" ht="15.75">
      <c r="A31" s="23"/>
      <c r="B31" s="24"/>
      <c r="C31" s="25"/>
      <c r="D31" s="47">
        <v>20315000000</v>
      </c>
      <c r="E31" s="61" t="s">
        <v>94</v>
      </c>
      <c r="F31" s="47"/>
      <c r="G31" s="47"/>
      <c r="H31" s="47"/>
      <c r="I31" s="47"/>
      <c r="J31" s="47">
        <v>9000</v>
      </c>
      <c r="K31" s="47"/>
      <c r="L31" s="47"/>
      <c r="M31" s="47"/>
      <c r="N31" s="47"/>
      <c r="O31" s="47"/>
      <c r="P31" s="47"/>
      <c r="Q31" s="47">
        <v>20315000000</v>
      </c>
      <c r="R31" s="61" t="s">
        <v>94</v>
      </c>
      <c r="S31" s="47"/>
      <c r="T31" s="47"/>
      <c r="U31" s="47"/>
      <c r="V31" s="47"/>
      <c r="W31" s="47"/>
      <c r="X31" s="47"/>
      <c r="Y31" s="49">
        <f>F31+G31+H31+I31+J31+K31+L31+N31+O31+P31+S31+T31+U31+V31+W31+X31</f>
        <v>9000</v>
      </c>
      <c r="Z31" s="49"/>
      <c r="AA31" s="49"/>
      <c r="AB31" s="49"/>
      <c r="AC31" s="49"/>
      <c r="AD31" s="49"/>
      <c r="AE31" s="49"/>
      <c r="AF31" s="47">
        <v>20315000000</v>
      </c>
      <c r="AG31" s="61" t="s">
        <v>94</v>
      </c>
      <c r="AH31" s="49"/>
      <c r="AI31" s="49"/>
      <c r="AJ31" s="49"/>
      <c r="AK31" s="49"/>
      <c r="AL31" s="49">
        <f t="shared" si="2"/>
        <v>0</v>
      </c>
      <c r="AM31" s="58"/>
      <c r="AN31" s="47"/>
      <c r="AO31" s="47"/>
      <c r="AP31" s="47"/>
      <c r="AQ31" s="47"/>
      <c r="AR31" s="47"/>
      <c r="AS31" s="47"/>
      <c r="AT31" s="47"/>
      <c r="AU31" s="47"/>
      <c r="AV31" s="47">
        <v>20315000000</v>
      </c>
      <c r="AW31" s="61" t="s">
        <v>94</v>
      </c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59">
        <f>AM31+AN31+AO31+AP31+AQ31+AR31+AS31+AT31+AU31+AX31+AY31+BA31</f>
        <v>0</v>
      </c>
      <c r="BM31" s="47">
        <v>20315000000</v>
      </c>
      <c r="BN31" s="61" t="s">
        <v>94</v>
      </c>
      <c r="BO31" s="50"/>
      <c r="BP31" s="50"/>
      <c r="BQ31" s="50"/>
      <c r="BR31" s="50"/>
      <c r="BS31" s="50"/>
      <c r="BT31" s="50"/>
      <c r="BU31" s="50"/>
      <c r="BV31" s="50"/>
      <c r="BW31" s="50"/>
      <c r="BX31" s="47">
        <v>20315000000</v>
      </c>
      <c r="BY31" s="61" t="s">
        <v>94</v>
      </c>
      <c r="BZ31" s="50"/>
      <c r="CA31" s="50"/>
      <c r="CB31" s="50"/>
      <c r="CC31" s="50">
        <f>BO31+BP31+BT31+BU31+BV31+BW31+BZ31+CA31+BQ31+BR31</f>
        <v>0</v>
      </c>
    </row>
    <row r="32" spans="1:81" s="15" customFormat="1" ht="16.5" customHeight="1">
      <c r="A32" s="23"/>
      <c r="B32" s="24"/>
      <c r="C32" s="25"/>
      <c r="D32" s="47">
        <v>20324000000</v>
      </c>
      <c r="E32" s="61" t="s">
        <v>95</v>
      </c>
      <c r="F32" s="47"/>
      <c r="G32" s="47"/>
      <c r="H32" s="47"/>
      <c r="I32" s="47"/>
      <c r="J32" s="47">
        <v>9000</v>
      </c>
      <c r="K32" s="47"/>
      <c r="L32" s="47"/>
      <c r="M32" s="47"/>
      <c r="N32" s="47"/>
      <c r="O32" s="47"/>
      <c r="P32" s="47"/>
      <c r="Q32" s="47">
        <v>20324000000</v>
      </c>
      <c r="R32" s="61" t="s">
        <v>95</v>
      </c>
      <c r="S32" s="47"/>
      <c r="T32" s="47"/>
      <c r="U32" s="47"/>
      <c r="V32" s="47"/>
      <c r="W32" s="47"/>
      <c r="X32" s="47"/>
      <c r="Y32" s="49">
        <f>F32+G32+H32+I32+J32+K32+L32+N32+O32+P32+S32+T32+U32+V32+W32+X32</f>
        <v>9000</v>
      </c>
      <c r="Z32" s="49"/>
      <c r="AA32" s="49"/>
      <c r="AB32" s="49"/>
      <c r="AC32" s="49"/>
      <c r="AD32" s="49"/>
      <c r="AE32" s="49"/>
      <c r="AF32" s="47">
        <v>20324000000</v>
      </c>
      <c r="AG32" s="61" t="s">
        <v>95</v>
      </c>
      <c r="AH32" s="49"/>
      <c r="AI32" s="49"/>
      <c r="AJ32" s="49"/>
      <c r="AK32" s="49"/>
      <c r="AL32" s="49">
        <f t="shared" si="2"/>
        <v>0</v>
      </c>
      <c r="AM32" s="58"/>
      <c r="AN32" s="47"/>
      <c r="AO32" s="47"/>
      <c r="AP32" s="47"/>
      <c r="AQ32" s="47"/>
      <c r="AR32" s="47"/>
      <c r="AS32" s="47"/>
      <c r="AT32" s="47"/>
      <c r="AU32" s="47"/>
      <c r="AV32" s="47">
        <v>20324000000</v>
      </c>
      <c r="AW32" s="61" t="s">
        <v>95</v>
      </c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59">
        <f>AM32+AN32+AO32+AP32+AQ32+AR32+AS32+AT32+AU32+AX32+AY32+BA32</f>
        <v>0</v>
      </c>
      <c r="BM32" s="47">
        <v>20324000000</v>
      </c>
      <c r="BN32" s="61" t="s">
        <v>95</v>
      </c>
      <c r="BO32" s="50"/>
      <c r="BP32" s="50"/>
      <c r="BQ32" s="50"/>
      <c r="BR32" s="50"/>
      <c r="BS32" s="50"/>
      <c r="BT32" s="50"/>
      <c r="BU32" s="50"/>
      <c r="BV32" s="50"/>
      <c r="BW32" s="50"/>
      <c r="BX32" s="47">
        <v>20324000000</v>
      </c>
      <c r="BY32" s="61" t="s">
        <v>95</v>
      </c>
      <c r="BZ32" s="50"/>
      <c r="CA32" s="50"/>
      <c r="CB32" s="50"/>
      <c r="CC32" s="50">
        <f>BO32+BP32+BT32+BU32+BV32+BW32+BZ32+CA32+BQ32+BR32</f>
        <v>0</v>
      </c>
    </row>
    <row r="33" spans="1:81" s="15" customFormat="1" ht="15.75">
      <c r="A33" s="23"/>
      <c r="B33" s="24"/>
      <c r="C33" s="25"/>
      <c r="D33" s="47">
        <v>20511000000</v>
      </c>
      <c r="E33" s="57" t="s">
        <v>96</v>
      </c>
      <c r="F33" s="47">
        <v>76080</v>
      </c>
      <c r="G33" s="47">
        <v>43200</v>
      </c>
      <c r="H33" s="47">
        <v>16800</v>
      </c>
      <c r="I33" s="47">
        <v>349514</v>
      </c>
      <c r="J33" s="47">
        <v>2816236</v>
      </c>
      <c r="K33" s="47">
        <v>615884</v>
      </c>
      <c r="L33" s="47">
        <v>463248</v>
      </c>
      <c r="M33" s="47"/>
      <c r="N33" s="47">
        <v>37830</v>
      </c>
      <c r="O33" s="47"/>
      <c r="P33" s="47"/>
      <c r="Q33" s="47">
        <v>20511000000</v>
      </c>
      <c r="R33" s="57" t="s">
        <v>96</v>
      </c>
      <c r="S33" s="47"/>
      <c r="T33" s="47"/>
      <c r="U33" s="47">
        <v>602158</v>
      </c>
      <c r="V33" s="47">
        <v>101309</v>
      </c>
      <c r="W33" s="47">
        <v>13306</v>
      </c>
      <c r="X33" s="47"/>
      <c r="Y33" s="49">
        <f>F33+G33+H33+I33+J33+K33+L33+N33+O33+P33+S33+T33+U33+V33+W33+X33</f>
        <v>5135565</v>
      </c>
      <c r="Z33" s="49"/>
      <c r="AA33" s="49">
        <v>233926</v>
      </c>
      <c r="AB33" s="49">
        <v>150000</v>
      </c>
      <c r="AC33" s="49"/>
      <c r="AD33" s="49">
        <v>3244049</v>
      </c>
      <c r="AE33" s="49">
        <v>106000</v>
      </c>
      <c r="AF33" s="47">
        <v>20511000000</v>
      </c>
      <c r="AG33" s="57" t="s">
        <v>96</v>
      </c>
      <c r="AH33" s="49"/>
      <c r="AI33" s="49"/>
      <c r="AJ33" s="49"/>
      <c r="AK33" s="49"/>
      <c r="AL33" s="49">
        <f t="shared" si="2"/>
        <v>3733975</v>
      </c>
      <c r="AM33" s="58"/>
      <c r="AN33" s="47"/>
      <c r="AO33" s="47"/>
      <c r="AP33" s="47"/>
      <c r="AQ33" s="47"/>
      <c r="AR33" s="47"/>
      <c r="AS33" s="47"/>
      <c r="AT33" s="47"/>
      <c r="AU33" s="47"/>
      <c r="AV33" s="47">
        <v>20511000000</v>
      </c>
      <c r="AW33" s="57" t="s">
        <v>96</v>
      </c>
      <c r="AX33" s="47">
        <v>71758</v>
      </c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59">
        <f>AM33+AN33+AO33+AP33+AQ33+AR33+AS33+AT33+AU33+AX33+AY33+BA33</f>
        <v>71758</v>
      </c>
      <c r="BM33" s="47">
        <v>20511000000</v>
      </c>
      <c r="BN33" s="57" t="s">
        <v>96</v>
      </c>
      <c r="BO33" s="50"/>
      <c r="BP33" s="50"/>
      <c r="BQ33" s="50"/>
      <c r="BR33" s="50"/>
      <c r="BS33" s="50"/>
      <c r="BT33" s="50"/>
      <c r="BU33" s="50"/>
      <c r="BV33" s="50"/>
      <c r="BW33" s="50"/>
      <c r="BX33" s="47">
        <v>20511000000</v>
      </c>
      <c r="BY33" s="57" t="s">
        <v>96</v>
      </c>
      <c r="BZ33" s="50"/>
      <c r="CA33" s="50"/>
      <c r="CB33" s="50">
        <v>1974203</v>
      </c>
      <c r="CC33" s="50">
        <f>CB33</f>
        <v>1974203</v>
      </c>
    </row>
    <row r="34" spans="1:81" s="15" customFormat="1" ht="15.75">
      <c r="A34" s="34"/>
      <c r="B34" s="35"/>
      <c r="C34" s="36"/>
      <c r="D34" s="47">
        <v>20100000000</v>
      </c>
      <c r="E34" s="57" t="s">
        <v>97</v>
      </c>
      <c r="F34" s="47"/>
      <c r="G34" s="47"/>
      <c r="H34" s="47"/>
      <c r="I34" s="47"/>
      <c r="J34" s="47"/>
      <c r="K34" s="47"/>
      <c r="L34" s="47"/>
      <c r="M34" s="47"/>
      <c r="N34" s="47"/>
      <c r="O34" s="47">
        <v>630514</v>
      </c>
      <c r="P34" s="47">
        <v>39700</v>
      </c>
      <c r="Q34" s="47">
        <v>20100000000</v>
      </c>
      <c r="R34" s="57" t="s">
        <v>97</v>
      </c>
      <c r="S34" s="47">
        <v>52260</v>
      </c>
      <c r="T34" s="47">
        <v>61600</v>
      </c>
      <c r="U34" s="47"/>
      <c r="V34" s="47"/>
      <c r="W34" s="47"/>
      <c r="X34" s="47"/>
      <c r="Y34" s="49">
        <f>F34+G34+H34+I34+J34+K34+L34+N34+O34+P34+S34+T34+U34+V34+W34+X34</f>
        <v>784074</v>
      </c>
      <c r="Z34" s="49"/>
      <c r="AA34" s="49"/>
      <c r="AB34" s="49"/>
      <c r="AC34" s="49">
        <v>1465698</v>
      </c>
      <c r="AD34" s="49"/>
      <c r="AE34" s="49"/>
      <c r="AF34" s="47">
        <v>20100000000</v>
      </c>
      <c r="AG34" s="57" t="s">
        <v>97</v>
      </c>
      <c r="AH34" s="49">
        <v>2044386</v>
      </c>
      <c r="AI34" s="49"/>
      <c r="AJ34" s="49">
        <v>270000</v>
      </c>
      <c r="AK34" s="49"/>
      <c r="AL34" s="49">
        <f t="shared" si="2"/>
        <v>3780084</v>
      </c>
      <c r="AM34" s="58"/>
      <c r="AN34" s="47"/>
      <c r="AO34" s="47"/>
      <c r="AP34" s="47"/>
      <c r="AQ34" s="47">
        <v>16500</v>
      </c>
      <c r="AR34" s="47"/>
      <c r="AS34" s="47"/>
      <c r="AT34" s="47"/>
      <c r="AU34" s="47"/>
      <c r="AV34" s="47">
        <v>20100000000</v>
      </c>
      <c r="AW34" s="57" t="s">
        <v>97</v>
      </c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59">
        <f>AM34+AN34+AO34+AP34+AQ34+AR34+AS34+AT34+AU34+AX34+AY34+BA34</f>
        <v>16500</v>
      </c>
      <c r="BM34" s="47">
        <v>20100000000</v>
      </c>
      <c r="BN34" s="57" t="s">
        <v>97</v>
      </c>
      <c r="BO34" s="50"/>
      <c r="BP34" s="50"/>
      <c r="BQ34" s="50"/>
      <c r="BR34" s="50"/>
      <c r="BS34" s="50">
        <v>246000</v>
      </c>
      <c r="BT34" s="50"/>
      <c r="BU34" s="50"/>
      <c r="BV34" s="50"/>
      <c r="BW34" s="50"/>
      <c r="BX34" s="47">
        <v>20100000000</v>
      </c>
      <c r="BY34" s="57" t="s">
        <v>97</v>
      </c>
      <c r="BZ34" s="50"/>
      <c r="CA34" s="50"/>
      <c r="CB34" s="50"/>
      <c r="CC34" s="50">
        <f>BS34</f>
        <v>246000</v>
      </c>
    </row>
    <row r="35" spans="1:81" s="15" customFormat="1" ht="15.75">
      <c r="A35" s="34"/>
      <c r="B35" s="35"/>
      <c r="C35" s="36"/>
      <c r="D35" s="47"/>
      <c r="E35" s="57" t="s">
        <v>98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57" t="s">
        <v>98</v>
      </c>
      <c r="S35" s="47"/>
      <c r="T35" s="47"/>
      <c r="U35" s="47"/>
      <c r="V35" s="47"/>
      <c r="W35" s="47"/>
      <c r="X35" s="47"/>
      <c r="Y35" s="49">
        <f>F35+G35+H35+I35+J35+K35+L35+N35+O35+P35+S35+T35+U35+V35+W35</f>
        <v>0</v>
      </c>
      <c r="Z35" s="49"/>
      <c r="AA35" s="49"/>
      <c r="AB35" s="49"/>
      <c r="AC35" s="49"/>
      <c r="AD35" s="49"/>
      <c r="AE35" s="49"/>
      <c r="AF35" s="47"/>
      <c r="AG35" s="57" t="s">
        <v>98</v>
      </c>
      <c r="AH35" s="49"/>
      <c r="AI35" s="49"/>
      <c r="AJ35" s="49"/>
      <c r="AK35" s="49"/>
      <c r="AL35" s="49">
        <f t="shared" si="2"/>
        <v>0</v>
      </c>
      <c r="AM35" s="58"/>
      <c r="AN35" s="47"/>
      <c r="AO35" s="47"/>
      <c r="AP35" s="47"/>
      <c r="AQ35" s="47"/>
      <c r="AR35" s="47">
        <v>45500</v>
      </c>
      <c r="AS35" s="47">
        <v>10000</v>
      </c>
      <c r="AT35" s="47">
        <v>150980</v>
      </c>
      <c r="AU35" s="47">
        <v>30000</v>
      </c>
      <c r="AV35" s="47"/>
      <c r="AW35" s="57" t="s">
        <v>98</v>
      </c>
      <c r="AX35" s="47"/>
      <c r="AY35" s="47"/>
      <c r="AZ35" s="47">
        <v>100000</v>
      </c>
      <c r="BA35" s="47"/>
      <c r="BB35" s="47"/>
      <c r="BC35" s="47">
        <v>30000</v>
      </c>
      <c r="BD35" s="62">
        <v>613590</v>
      </c>
      <c r="BE35" s="62">
        <v>233199</v>
      </c>
      <c r="BF35" s="62">
        <v>26000</v>
      </c>
      <c r="BG35" s="62">
        <v>18600</v>
      </c>
      <c r="BH35" s="62">
        <v>34100</v>
      </c>
      <c r="BI35" s="62">
        <v>112875</v>
      </c>
      <c r="BJ35" s="62"/>
      <c r="BK35" s="47">
        <v>4500</v>
      </c>
      <c r="BL35" s="59">
        <f>AM35+AN35+AO35+AP35+AQ35+AR35+AS35+AT35+AU35+AX35+AY35+BA35+AZ35+BC35+BD35+BK35+BE35+BF35+BG35+BH35+BI35</f>
        <v>1409344</v>
      </c>
      <c r="BM35" s="47"/>
      <c r="BN35" s="57" t="s">
        <v>98</v>
      </c>
      <c r="BO35" s="50"/>
      <c r="BP35" s="50"/>
      <c r="BQ35" s="50"/>
      <c r="BR35" s="50"/>
      <c r="BS35" s="50"/>
      <c r="BT35" s="50"/>
      <c r="BU35" s="50"/>
      <c r="BV35" s="50"/>
      <c r="BW35" s="50"/>
      <c r="BX35" s="47"/>
      <c r="BY35" s="57" t="s">
        <v>98</v>
      </c>
      <c r="BZ35" s="50"/>
      <c r="CA35" s="50"/>
      <c r="CB35" s="50"/>
      <c r="CC35" s="50"/>
    </row>
    <row r="36" spans="1:81" s="15" customFormat="1" ht="15.75">
      <c r="A36" s="34"/>
      <c r="B36" s="35"/>
      <c r="C36" s="36"/>
      <c r="D36" s="47"/>
      <c r="E36" s="57" t="s">
        <v>99</v>
      </c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57"/>
      <c r="S36" s="47"/>
      <c r="T36" s="47"/>
      <c r="U36" s="47"/>
      <c r="V36" s="47"/>
      <c r="W36" s="47"/>
      <c r="X36" s="47"/>
      <c r="Y36" s="49"/>
      <c r="Z36" s="49"/>
      <c r="AA36" s="49"/>
      <c r="AB36" s="49"/>
      <c r="AC36" s="49"/>
      <c r="AD36" s="49"/>
      <c r="AE36" s="49"/>
      <c r="AF36" s="47"/>
      <c r="AG36" s="57"/>
      <c r="AH36" s="49"/>
      <c r="AI36" s="49"/>
      <c r="AJ36" s="49"/>
      <c r="AK36" s="49"/>
      <c r="AL36" s="49">
        <f t="shared" si="2"/>
        <v>0</v>
      </c>
      <c r="AM36" s="58"/>
      <c r="AN36" s="47"/>
      <c r="AO36" s="47"/>
      <c r="AP36" s="47"/>
      <c r="AQ36" s="47"/>
      <c r="AR36" s="47"/>
      <c r="AS36" s="47"/>
      <c r="AT36" s="47"/>
      <c r="AU36" s="47"/>
      <c r="AV36" s="47"/>
      <c r="AW36" s="57"/>
      <c r="AX36" s="47"/>
      <c r="AY36" s="47"/>
      <c r="AZ36" s="47"/>
      <c r="BA36" s="47">
        <v>1650</v>
      </c>
      <c r="BB36" s="47">
        <v>8000</v>
      </c>
      <c r="BC36" s="47"/>
      <c r="BD36" s="47"/>
      <c r="BE36" s="47"/>
      <c r="BF36" s="47"/>
      <c r="BG36" s="47"/>
      <c r="BH36" s="47"/>
      <c r="BI36" s="47"/>
      <c r="BJ36" s="47"/>
      <c r="BK36" s="47"/>
      <c r="BL36" s="59">
        <f>AM36+AN36+AO36+AP36+AQ36+AR36+AS36+AT36+AU36+AX36+AY36+BA36+AZ36+BC36+BD36+BK36+BE36+BF36+BG36+BH36+BI36+BB36</f>
        <v>9650</v>
      </c>
      <c r="BM36" s="47"/>
      <c r="BN36" s="57"/>
      <c r="BO36" s="50"/>
      <c r="BP36" s="50"/>
      <c r="BQ36" s="50"/>
      <c r="BR36" s="50"/>
      <c r="BS36" s="50"/>
      <c r="BT36" s="50"/>
      <c r="BU36" s="50"/>
      <c r="BV36" s="50"/>
      <c r="BW36" s="50"/>
      <c r="BX36" s="47"/>
      <c r="BY36" s="57"/>
      <c r="BZ36" s="50"/>
      <c r="CA36" s="50"/>
      <c r="CB36" s="50"/>
      <c r="CC36" s="50"/>
    </row>
    <row r="37" spans="1:81" s="15" customFormat="1" ht="15.75">
      <c r="A37" s="34">
        <v>13</v>
      </c>
      <c r="B37" s="37" t="s">
        <v>15</v>
      </c>
      <c r="C37" s="36">
        <v>0</v>
      </c>
      <c r="D37" s="49" t="s">
        <v>100</v>
      </c>
      <c r="E37" s="63" t="s">
        <v>101</v>
      </c>
      <c r="F37" s="49">
        <f aca="true" t="shared" si="3" ref="F37:N37">SUM(F19:F33)</f>
        <v>1149132</v>
      </c>
      <c r="G37" s="49">
        <f t="shared" si="3"/>
        <v>235360</v>
      </c>
      <c r="H37" s="49">
        <f t="shared" si="3"/>
        <v>147480</v>
      </c>
      <c r="I37" s="49">
        <f t="shared" si="3"/>
        <v>3438551</v>
      </c>
      <c r="J37" s="49">
        <f t="shared" si="3"/>
        <v>3085736</v>
      </c>
      <c r="K37" s="49">
        <f t="shared" si="3"/>
        <v>952990</v>
      </c>
      <c r="L37" s="49">
        <f t="shared" si="3"/>
        <v>463248</v>
      </c>
      <c r="M37" s="49">
        <f t="shared" si="3"/>
        <v>30000</v>
      </c>
      <c r="N37" s="49">
        <f t="shared" si="3"/>
        <v>86620</v>
      </c>
      <c r="O37" s="64">
        <f>SUM(O19:O34)</f>
        <v>630514</v>
      </c>
      <c r="P37" s="64">
        <f>SUM(P19:P34)</f>
        <v>39700</v>
      </c>
      <c r="Q37" s="64"/>
      <c r="R37" s="64"/>
      <c r="S37" s="64">
        <f>SUM(S19:S34)</f>
        <v>52260</v>
      </c>
      <c r="T37" s="64">
        <f>SUM(T19:T34)</f>
        <v>61600</v>
      </c>
      <c r="U37" s="49">
        <f>SUM(U19:U33)</f>
        <v>612158</v>
      </c>
      <c r="V37" s="49">
        <f>SUM(V19:V33)</f>
        <v>101309</v>
      </c>
      <c r="W37" s="49">
        <f>SUM(W19:W35)</f>
        <v>97891</v>
      </c>
      <c r="X37" s="49">
        <f>SUM(X19:X35)</f>
        <v>80292</v>
      </c>
      <c r="Y37" s="65">
        <f>F37+G37+H37+I37+J37+K37+L37+M37+N37+O37+P37+S37+T37+U37+V37+W37+X37</f>
        <v>11264841</v>
      </c>
      <c r="Z37" s="49">
        <f aca="true" t="shared" si="4" ref="Z37:AK37">SUM(Z19:Z35)</f>
        <v>2000854</v>
      </c>
      <c r="AA37" s="49">
        <f t="shared" si="4"/>
        <v>960211</v>
      </c>
      <c r="AB37" s="49">
        <f t="shared" si="4"/>
        <v>1895500</v>
      </c>
      <c r="AC37" s="49">
        <f t="shared" si="4"/>
        <v>1465698</v>
      </c>
      <c r="AD37" s="49">
        <f t="shared" si="4"/>
        <v>3244049</v>
      </c>
      <c r="AE37" s="49">
        <f t="shared" si="4"/>
        <v>138000</v>
      </c>
      <c r="AF37" s="64"/>
      <c r="AG37" s="64"/>
      <c r="AH37" s="49">
        <f t="shared" si="4"/>
        <v>2044386</v>
      </c>
      <c r="AI37" s="49">
        <f t="shared" si="4"/>
        <v>1341315</v>
      </c>
      <c r="AJ37" s="49">
        <f t="shared" si="4"/>
        <v>270000</v>
      </c>
      <c r="AK37" s="49">
        <f t="shared" si="4"/>
        <v>30000</v>
      </c>
      <c r="AL37" s="49">
        <f t="shared" si="2"/>
        <v>13390013</v>
      </c>
      <c r="AM37" s="59">
        <f>AM19+AM20+AM21+AM22+AM23+AM24+AM25+AM26+AM27+AM28+AM29+AM33</f>
        <v>14317010</v>
      </c>
      <c r="AN37" s="47">
        <f>AN19+AN20+AN21+AN22+AN23+AN24+AN25+AN26+AN27+AN28+AN29+AN30+AN31+AN32+AN33</f>
        <v>2984300</v>
      </c>
      <c r="AO37" s="47">
        <f>AO19+AO20+AO21+AO22+AO23+AO24+AO25+AO26+AO27+AO28+AO29+AO30+AO31+AO32+AO33</f>
        <v>34762</v>
      </c>
      <c r="AP37" s="47">
        <f>AP19+AP20+AP21+AP22+AP23+AP24+AP25+AP26+AP27+AP28+AP29+AP30+AP31+AP32+AP33</f>
        <v>12800</v>
      </c>
      <c r="AQ37" s="47">
        <f>AQ19+AQ20+AQ21+AQ22+AQ23+AQ24+AQ25+AQ26+AQ27+AQ28+AQ29+AQ30+AQ31+AQ32+AQ33+AQ34</f>
        <v>16500</v>
      </c>
      <c r="AR37" s="47">
        <f>AR35</f>
        <v>45500</v>
      </c>
      <c r="AS37" s="47">
        <f>AS35</f>
        <v>10000</v>
      </c>
      <c r="AT37" s="47">
        <f>AT35</f>
        <v>150980</v>
      </c>
      <c r="AU37" s="47">
        <f>AU35</f>
        <v>30000</v>
      </c>
      <c r="AV37" s="64"/>
      <c r="AW37" s="64"/>
      <c r="AX37" s="47">
        <f>AX33</f>
        <v>71758</v>
      </c>
      <c r="AY37" s="47">
        <f>SUM(AY19:AY35)</f>
        <v>100000</v>
      </c>
      <c r="AZ37" s="47">
        <v>100000</v>
      </c>
      <c r="BA37" s="47">
        <v>1650</v>
      </c>
      <c r="BB37" s="47">
        <v>8000</v>
      </c>
      <c r="BC37" s="47">
        <v>30000</v>
      </c>
      <c r="BD37" s="62">
        <v>613590</v>
      </c>
      <c r="BE37" s="62">
        <v>233199</v>
      </c>
      <c r="BF37" s="62">
        <v>26000</v>
      </c>
      <c r="BG37" s="62">
        <v>18600</v>
      </c>
      <c r="BH37" s="62">
        <v>34100</v>
      </c>
      <c r="BI37" s="62">
        <v>112875</v>
      </c>
      <c r="BJ37" s="62">
        <f>BJ29</f>
        <v>1496339</v>
      </c>
      <c r="BK37" s="47">
        <v>4500</v>
      </c>
      <c r="BL37" s="59">
        <f>AM37+AN37+AO37+AP37+AQ37+AR37+AS37+AT37+AU37+AX37+AY37+BA37+AZ37+BC37+BD37+BK37+BE37+BF37+BG37+BH37+BI37+BJ37+BB37</f>
        <v>20452463</v>
      </c>
      <c r="BM37" s="64"/>
      <c r="BN37" s="64"/>
      <c r="BO37" s="50">
        <f aca="true" t="shared" si="5" ref="BO37:CB37">SUM(BO18:BO35)</f>
        <v>500000</v>
      </c>
      <c r="BP37" s="50">
        <f t="shared" si="5"/>
        <v>2524800</v>
      </c>
      <c r="BQ37" s="50">
        <f t="shared" si="5"/>
        <v>1574000</v>
      </c>
      <c r="BR37" s="50">
        <f t="shared" si="5"/>
        <v>831500</v>
      </c>
      <c r="BS37" s="50">
        <f t="shared" si="5"/>
        <v>246000</v>
      </c>
      <c r="BT37" s="50">
        <f t="shared" si="5"/>
        <v>150000</v>
      </c>
      <c r="BU37" s="50">
        <f t="shared" si="5"/>
        <v>149755</v>
      </c>
      <c r="BV37" s="50">
        <f t="shared" si="5"/>
        <v>149990</v>
      </c>
      <c r="BW37" s="50">
        <f t="shared" si="5"/>
        <v>100000</v>
      </c>
      <c r="BX37" s="64"/>
      <c r="BY37" s="64"/>
      <c r="BZ37" s="50">
        <f t="shared" si="5"/>
        <v>200000</v>
      </c>
      <c r="CA37" s="50">
        <f t="shared" si="5"/>
        <v>350000</v>
      </c>
      <c r="CB37" s="50">
        <f t="shared" si="5"/>
        <v>1974203</v>
      </c>
      <c r="CC37" s="66">
        <f>BO37+BP37+BS37+BT37+BU37+BV37+BW37+BZ37+CA37+BQ37+BR37+CB37</f>
        <v>8750248</v>
      </c>
    </row>
    <row r="38" spans="1:81" s="15" customFormat="1" ht="6" customHeight="1">
      <c r="A38" s="38"/>
      <c r="B38" s="39"/>
      <c r="C38" s="40"/>
      <c r="D38" s="21"/>
      <c r="E38" s="4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42"/>
      <c r="AN38" s="22"/>
      <c r="AO38" s="22"/>
      <c r="AP38" s="22"/>
      <c r="AQ38" s="22"/>
      <c r="AR38" s="22"/>
      <c r="AS38" s="22"/>
      <c r="AT38" s="22"/>
      <c r="AU38" s="22"/>
      <c r="AV38" s="21"/>
      <c r="AW38" s="21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42"/>
      <c r="BM38" s="21"/>
      <c r="BN38" s="21"/>
      <c r="BX38" s="21"/>
      <c r="BY38" s="21"/>
      <c r="CC38" s="18"/>
    </row>
    <row r="39" spans="1:81" ht="15.75">
      <c r="A39" s="43"/>
      <c r="D39" s="72" t="s">
        <v>106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68" t="s">
        <v>106</v>
      </c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 t="s">
        <v>106</v>
      </c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 t="s">
        <v>106</v>
      </c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 t="s">
        <v>106</v>
      </c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 t="s">
        <v>108</v>
      </c>
      <c r="BY39" s="68"/>
      <c r="BZ39" s="68"/>
      <c r="CA39" s="68"/>
      <c r="CB39" s="68"/>
      <c r="CC39" s="68"/>
    </row>
    <row r="40" spans="1:81" ht="6.75" customHeight="1">
      <c r="A40" s="43"/>
      <c r="D40" s="67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8"/>
    </row>
    <row r="41" spans="1:81" ht="48.75" customHeight="1">
      <c r="A41" s="43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69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69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69"/>
      <c r="BY41" s="70"/>
      <c r="BZ41" s="70"/>
      <c r="CA41" s="70"/>
      <c r="CB41" s="70"/>
      <c r="CC41" s="70"/>
    </row>
    <row r="42" spans="3:81" ht="15.75">
      <c r="C42" s="4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8"/>
    </row>
    <row r="43" spans="4:81" ht="15.75"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8"/>
    </row>
    <row r="44" spans="4:81" ht="15.75"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8"/>
    </row>
    <row r="45" spans="4:81" ht="15.75"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8"/>
    </row>
    <row r="46" spans="4:81" ht="15.75"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8"/>
    </row>
    <row r="47" spans="4:81" ht="15.75"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8"/>
    </row>
    <row r="48" spans="4:81" ht="15.75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8"/>
    </row>
    <row r="49" spans="4:81" ht="15.7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8"/>
    </row>
    <row r="50" spans="4:81" ht="15.7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8"/>
    </row>
    <row r="52" ht="45.75" customHeight="1"/>
  </sheetData>
  <sheetProtection selectLockedCells="1" selectUnlockedCells="1"/>
  <mergeCells count="64">
    <mergeCell ref="AV18:AW18"/>
    <mergeCell ref="BM13:BM16"/>
    <mergeCell ref="BN13:BN16"/>
    <mergeCell ref="BM18:BN18"/>
    <mergeCell ref="AX13:BK13"/>
    <mergeCell ref="AX14:BK14"/>
    <mergeCell ref="AX15:BK15"/>
    <mergeCell ref="BL14:BL16"/>
    <mergeCell ref="AV13:AV16"/>
    <mergeCell ref="AW13:AW16"/>
    <mergeCell ref="AM15:AU15"/>
    <mergeCell ref="AM14:AU14"/>
    <mergeCell ref="Q13:Q16"/>
    <mergeCell ref="D18:E18"/>
    <mergeCell ref="Q18:R18"/>
    <mergeCell ref="S13:X13"/>
    <mergeCell ref="S14:X14"/>
    <mergeCell ref="S15:X15"/>
    <mergeCell ref="F14:P14"/>
    <mergeCell ref="AF18:AG18"/>
    <mergeCell ref="AL14:AL16"/>
    <mergeCell ref="Z13:AE13"/>
    <mergeCell ref="Z14:AE14"/>
    <mergeCell ref="Z15:AE15"/>
    <mergeCell ref="AH13:AK13"/>
    <mergeCell ref="AH14:AK14"/>
    <mergeCell ref="AH15:AK15"/>
    <mergeCell ref="Y14:Y16"/>
    <mergeCell ref="CC14:CC16"/>
    <mergeCell ref="F15:P15"/>
    <mergeCell ref="R13:R16"/>
    <mergeCell ref="AF13:AF16"/>
    <mergeCell ref="AG13:AG16"/>
    <mergeCell ref="BX13:BX16"/>
    <mergeCell ref="BY13:BY16"/>
    <mergeCell ref="F13:P13"/>
    <mergeCell ref="AM13:AU13"/>
    <mergeCell ref="BX18:BY18"/>
    <mergeCell ref="BX9:CC9"/>
    <mergeCell ref="BZ15:CB15"/>
    <mergeCell ref="BO13:BW13"/>
    <mergeCell ref="BO14:BW14"/>
    <mergeCell ref="BO15:BW15"/>
    <mergeCell ref="BM9:BW9"/>
    <mergeCell ref="BZ13:CB13"/>
    <mergeCell ref="BZ14:CB14"/>
    <mergeCell ref="D41:P41"/>
    <mergeCell ref="Q39:AE39"/>
    <mergeCell ref="AV9:BL9"/>
    <mergeCell ref="Q9:AE9"/>
    <mergeCell ref="D9:P9"/>
    <mergeCell ref="D39:P39"/>
    <mergeCell ref="AF39:AU39"/>
    <mergeCell ref="AF9:AU9"/>
    <mergeCell ref="D13:D16"/>
    <mergeCell ref="E13:E16"/>
    <mergeCell ref="BX39:CC39"/>
    <mergeCell ref="BX41:CC41"/>
    <mergeCell ref="Q41:AE41"/>
    <mergeCell ref="AF41:AU41"/>
    <mergeCell ref="AV39:BL39"/>
    <mergeCell ref="AV41:BL41"/>
    <mergeCell ref="BM39:BW39"/>
    <mergeCell ref="BM41:BW41"/>
  </mergeCells>
  <printOptions horizontalCentered="1"/>
  <pageMargins left="0.5905511811023623" right="0.5905511811023623" top="0.3937007874015748" bottom="0.3937007874015748" header="0.5118110236220472" footer="0.1968503937007874"/>
  <pageSetup horizontalDpi="300" verticalDpi="300" orientation="landscape" paperSize="9" scale="58" r:id="rId1"/>
  <headerFooter alignWithMargins="0">
    <oddFooter>&amp;C&amp;P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R-525</cp:lastModifiedBy>
  <cp:lastPrinted>2020-12-02T07:45:00Z</cp:lastPrinted>
  <dcterms:modified xsi:type="dcterms:W3CDTF">2020-12-07T14:27:02Z</dcterms:modified>
  <cp:category/>
  <cp:version/>
  <cp:contentType/>
  <cp:contentStatus/>
</cp:coreProperties>
</file>