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>
    <definedName name="_xlnm.Print_Area" localSheetId="0">'Лист1'!$A$1:$P$146</definedName>
  </definedNames>
  <calcPr fullCalcOnLoad="1"/>
</workbook>
</file>

<file path=xl/sharedStrings.xml><?xml version="1.0" encoding="utf-8"?>
<sst xmlns="http://schemas.openxmlformats.org/spreadsheetml/2006/main" count="367" uniqueCount="279">
  <si>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</si>
  <si>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</si>
  <si>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</si>
  <si>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</si>
  <si>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</si>
  <si>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</si>
  <si>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</si>
  <si>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</si>
  <si>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</si>
  <si>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</si>
  <si>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</si>
  <si>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</si>
  <si>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</si>
  <si>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</si>
  <si>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</si>
  <si>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</si>
  <si>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</si>
  <si>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</si>
  <si>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</si>
  <si>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</si>
  <si>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</si>
  <si>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</si>
  <si>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</si>
  <si>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</si>
  <si>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</si>
  <si>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</si>
  <si>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</si>
  <si>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</si>
  <si>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</si>
  <si>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</si>
  <si>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</si>
  <si>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</si>
  <si>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</si>
  <si>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</si>
  <si>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0200000</t>
  </si>
  <si>
    <t>0210000</t>
  </si>
  <si>
    <t>0210191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</si>
  <si>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</si>
  <si>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</si>
  <si>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</si>
  <si>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</si>
  <si>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</si>
  <si>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</si>
  <si>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</si>
  <si>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</si>
  <si>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</si>
  <si>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</si>
  <si>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</si>
  <si>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</si>
  <si>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</si>
  <si>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</si>
  <si>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</si>
  <si>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</si>
  <si>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</si>
  <si>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</si>
  <si>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</si>
  <si>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0216090</t>
  </si>
  <si>
    <t>0640</t>
  </si>
  <si>
    <t>6090</t>
  </si>
  <si>
    <t>Інша діяльність у сфері житлово-комунального господарства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</si>
  <si>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</si>
  <si>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</si>
  <si>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</si>
  <si>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</si>
  <si>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</si>
  <si>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</si>
  <si>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</si>
  <si>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</si>
  <si>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</si>
  <si>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</si>
  <si>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</si>
  <si>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</si>
  <si>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</si>
  <si>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</si>
  <si>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</si>
  <si>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</si>
  <si>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</si>
  <si>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</si>
  <si>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0218311</t>
  </si>
  <si>
    <t>0511</t>
  </si>
  <si>
    <t>8311</t>
  </si>
  <si>
    <t>Охорона та раціональне використання природних ресурсів</t>
  </si>
  <si>
    <t>0600000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</si>
  <si>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</si>
  <si>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</si>
  <si>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</si>
  <si>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</si>
  <si>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</si>
  <si>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</si>
  <si>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</si>
  <si>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</si>
  <si>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</si>
  <si>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</si>
  <si>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</si>
  <si>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</si>
  <si>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</si>
  <si>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</si>
  <si>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</si>
  <si>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</si>
  <si>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</si>
  <si>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</si>
  <si>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</si>
  <si>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</si>
  <si>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</si>
  <si>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</si>
  <si>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</si>
  <si>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</si>
  <si>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</si>
  <si>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</si>
  <si>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</si>
  <si>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</si>
  <si>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</si>
  <si>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0617325</t>
  </si>
  <si>
    <t>7325</t>
  </si>
  <si>
    <t>Будівництво споруд, установ та закладів фізичної культури і спорту</t>
  </si>
  <si>
    <t>0617368</t>
  </si>
  <si>
    <t>7368</t>
  </si>
  <si>
    <t>Виконання інвестиційних проектів за рахунок субвенцій з інших бюджетів</t>
  </si>
  <si>
    <t>0800000</t>
  </si>
  <si>
    <t>0810000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</si>
  <si>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</si>
  <si>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</si>
  <si>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</si>
  <si>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</si>
  <si>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</si>
  <si>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</si>
  <si>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</si>
  <si>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</si>
  <si>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</si>
  <si>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</si>
  <si>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</si>
  <si>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</si>
  <si>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</si>
  <si>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</si>
  <si>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</si>
  <si>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</si>
  <si>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</si>
  <si>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</si>
  <si>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</si>
  <si>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</si>
  <si>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</si>
  <si>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</si>
  <si>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</si>
  <si>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</si>
  <si>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</si>
  <si>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</si>
  <si>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</si>
  <si>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</si>
  <si>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</si>
  <si>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</si>
  <si>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</si>
  <si>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</si>
  <si>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</si>
  <si>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</si>
  <si>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</si>
  <si>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</si>
  <si>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</si>
  <si>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</si>
  <si>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</si>
  <si>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</si>
  <si>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</si>
  <si>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</si>
  <si>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</si>
  <si>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0917323</t>
  </si>
  <si>
    <t>1000000</t>
  </si>
  <si>
    <t>1010000</t>
  </si>
  <si>
    <t>1011100</t>
  </si>
  <si>
    <t>1100</t>
  </si>
  <si>
    <t>Надання спеціальної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</si>
  <si>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</si>
  <si>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</si>
  <si>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</si>
  <si>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</si>
  <si>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</si>
  <si>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</si>
  <si>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</si>
  <si>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</si>
  <si>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</si>
  <si>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</si>
  <si>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</si>
  <si>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</si>
  <si>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</si>
  <si>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</si>
  <si>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</si>
  <si>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</si>
  <si>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</si>
  <si>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</si>
  <si>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1015012</t>
  </si>
  <si>
    <t>5012</t>
  </si>
  <si>
    <t>Проведення навчально-тренувальних зборів і змагань з неолімпійських видів спорту</t>
  </si>
  <si>
    <t>1015041</t>
  </si>
  <si>
    <t>5041</t>
  </si>
  <si>
    <t>Утримання та фінансова підтримка спортивних споруд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</si>
  <si>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</si>
  <si>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</si>
  <si>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</si>
  <si>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</si>
  <si>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</si>
  <si>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1100000</t>
  </si>
  <si>
    <t>1110000</t>
  </si>
  <si>
    <t>1113133</t>
  </si>
  <si>
    <t>1115012</t>
  </si>
  <si>
    <t>1115041</t>
  </si>
  <si>
    <t>1115062</t>
  </si>
  <si>
    <t>1115063</t>
  </si>
  <si>
    <t>3717370</t>
  </si>
  <si>
    <t>0180</t>
  </si>
  <si>
    <t>3718700</t>
  </si>
  <si>
    <t>0133</t>
  </si>
  <si>
    <t>8700</t>
  </si>
  <si>
    <t>Резервний фонд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</si>
  <si>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</si>
  <si>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</si>
  <si>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</si>
  <si>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</si>
  <si>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</si>
  <si>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</si>
  <si>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</si>
  <si>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</si>
  <si>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</si>
  <si>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</si>
  <si>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</si>
  <si>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</si>
  <si>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</si>
  <si>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</si>
  <si>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</si>
  <si>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</si>
  <si>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</si>
  <si>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Додаток 2</t>
  </si>
  <si>
    <t>до рішення районної ради</t>
  </si>
  <si>
    <t xml:space="preserve">від 24 грудня 2019 року № 1227-VII </t>
  </si>
  <si>
    <t>(LIX позачергова сесія VII скликання)</t>
  </si>
  <si>
    <t xml:space="preserve">в редакції рішення районної ради </t>
  </si>
  <si>
    <t>(LХХV позачергова  сесія VІІ скликання)</t>
  </si>
  <si>
    <t xml:space="preserve">     (код бюджету)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</si>
  <si>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</si>
  <si>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</si>
  <si>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0100</t>
  </si>
  <si>
    <t>Державне управління</t>
  </si>
  <si>
    <t>Економічна діяльність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</si>
  <si>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</si>
  <si>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</si>
  <si>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2000</t>
  </si>
  <si>
    <t>Охорона здоров’я</t>
  </si>
  <si>
    <t>в т.ч. за рахунок медичної субвенції 2020 року</t>
  </si>
  <si>
    <t>в т.ч. за рахунок медичної субвенції 2020 року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</si>
  <si>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</si>
  <si>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</si>
  <si>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</si>
  <si>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</si>
  <si>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т.ч.субвенція на здійсненняпідтримки окремиз закладів та заходів у системі охорони здоров'я</t>
  </si>
  <si>
    <t>Житлово-комунальне господарство</t>
  </si>
  <si>
    <t>Інша діяльність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</si>
  <si>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</si>
  <si>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</si>
  <si>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</si>
  <si>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2020 року</t>
  </si>
  <si>
    <t>в т.ч. за рахунок додаткової дотації з державного бюджету</t>
  </si>
  <si>
    <t>в т.ч. на інклюзивно-ресурсний центр за рахунок відповідної субвенції з державного бюджету</t>
  </si>
  <si>
    <t>Фiзична культура i спорт</t>
  </si>
  <si>
    <t>УСЗН районної державної адміністрації (головний розпорядник)</t>
  </si>
  <si>
    <t>УСЗН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</si>
  <si>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</si>
  <si>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</si>
  <si>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</si>
  <si>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</si>
  <si>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</si>
  <si>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</si>
  <si>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</si>
  <si>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</si>
  <si>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</si>
  <si>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</si>
  <si>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</si>
  <si>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9000</t>
  </si>
  <si>
    <t>Міжбюджетні трансферти</t>
  </si>
  <si>
    <t>Керуючий справами виконавчого апарату районної ради</t>
  </si>
  <si>
    <t>Будівництво установ та закладів культури</t>
  </si>
  <si>
    <t>від 01 грудня 2020 року № 1476-VII</t>
  </si>
  <si>
    <t>Костянтин ФРОЛОВ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</si>
</sst>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10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vertical="top" wrapText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8" fillId="0" borderId="1" xfId="18" applyNumberFormat="1" applyFont="1" applyFill="1" applyBorder="1" applyAlignment="1">
      <alignment vertical="top" wrapText="1"/>
      <protection/>
    </xf>
    <xf numFmtId="3" fontId="4" fillId="0" borderId="1" xfId="0" applyNumberFormat="1" applyFont="1" applyFill="1" applyBorder="1" applyAlignment="1">
      <alignment vertical="center" wrapText="1"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0" applyNumberFormat="1" applyFont="1" applyFill="1" applyBorder="1" applyAlignment="1">
      <alignment vertical="center" wrapText="1"/>
    </xf>
    <xf numFmtId="1" fontId="5" fillId="0" borderId="1" xfId="18" applyNumberFormat="1" applyFont="1" applyFill="1" applyBorder="1" applyAlignment="1">
      <alignment vertical="top" wrapText="1"/>
      <protection/>
    </xf>
    <xf numFmtId="1" fontId="8" fillId="0" borderId="1" xfId="17" applyNumberFormat="1" applyFont="1" applyFill="1" applyBorder="1" applyAlignment="1">
      <alignment vertical="top" wrapText="1"/>
      <protection/>
    </xf>
    <xf numFmtId="2" fontId="8" fillId="0" borderId="1" xfId="18" applyNumberFormat="1" applyFont="1" applyFill="1" applyBorder="1" applyAlignment="1">
      <alignment vertical="center" wrapText="1"/>
      <protection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" fontId="6" fillId="0" borderId="1" xfId="0" applyNumberFormat="1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4" fontId="6" fillId="0" borderId="1" xfId="0" applyNumberFormat="1" applyFont="1" applyFill="1" applyBorder="1" applyAlignment="1" quotePrefix="1">
      <alignment horizontal="center" vertical="center" wrapText="1"/>
    </xf>
    <xf numFmtId="1" fontId="5" fillId="0" borderId="1" xfId="0" applyNumberFormat="1" applyFont="1" applyFill="1" applyBorder="1" applyAlignment="1" quotePrefix="1">
      <alignment horizontal="center" vertical="center" wrapText="1"/>
    </xf>
    <xf numFmtId="1" fontId="5" fillId="0" borderId="1" xfId="18" applyNumberFormat="1" applyFont="1" applyFill="1" applyBorder="1" applyAlignment="1" quotePrefix="1">
      <alignment horizontal="center" vertical="center" wrapText="1"/>
      <protection/>
    </xf>
    <xf numFmtId="1" fontId="9" fillId="0" borderId="0" xfId="18" applyNumberFormat="1" applyFont="1" applyFill="1">
      <alignment/>
      <protection/>
    </xf>
    <xf numFmtId="1" fontId="4" fillId="0" borderId="1" xfId="18" applyNumberFormat="1" applyFont="1" applyFill="1" applyBorder="1" applyAlignment="1">
      <alignment vertical="top" wrapText="1"/>
      <protection/>
    </xf>
    <xf numFmtId="4" fontId="4" fillId="0" borderId="1" xfId="0" applyNumberFormat="1" applyFont="1" applyFill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 quotePrefix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1" fontId="3" fillId="0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urrency" xfId="15"/>
    <cellStyle name="Currency [0]" xfId="16"/>
    <cellStyle name="Обычный_28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="60" zoomScaleNormal="75" workbookViewId="0" topLeftCell="A133">
      <selection activeCell="A146" sqref="A146:P146"/>
    </sheetView>
  </sheetViews>
  <sheetFormatPr defaultColWidth="9.00390625" defaultRowHeight="12.75"/>
  <cols>
    <col min="1" max="1" width="11.00390625" style="0" customWidth="1"/>
    <col min="2" max="2" width="10.625" style="0" customWidth="1"/>
    <col min="3" max="3" width="9.75390625" style="0" customWidth="1"/>
    <col min="4" max="4" width="40.75390625" style="0" customWidth="1"/>
    <col min="5" max="5" width="13.625" style="0" customWidth="1"/>
    <col min="6" max="6" width="13.75390625" style="0" customWidth="1"/>
    <col min="7" max="7" width="13.375" style="0" customWidth="1"/>
    <col min="8" max="8" width="12.25390625" style="0" customWidth="1"/>
    <col min="9" max="9" width="11.625" style="0" customWidth="1"/>
    <col min="10" max="10" width="13.125" style="0" customWidth="1"/>
    <col min="11" max="11" width="12.875" style="0" customWidth="1"/>
    <col min="12" max="12" width="11.625" style="0" customWidth="1"/>
    <col min="14" max="14" width="12.25390625" style="0" customWidth="1"/>
    <col min="15" max="15" width="12.125" style="0" customWidth="1"/>
    <col min="16" max="16" width="14.375" style="0" customWidth="1"/>
  </cols>
  <sheetData>
    <row r="1" spans="1:16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33" t="s">
        <v>228</v>
      </c>
    </row>
    <row r="2" spans="1:16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3" t="s">
        <v>229</v>
      </c>
    </row>
    <row r="3" spans="1:16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3" t="s">
        <v>230</v>
      </c>
    </row>
    <row r="4" spans="1:16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3" t="s">
        <v>231</v>
      </c>
    </row>
    <row r="5" spans="1:16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 t="s">
        <v>232</v>
      </c>
    </row>
    <row r="6" spans="1:16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P6" s="33" t="s">
        <v>277</v>
      </c>
    </row>
    <row r="7" spans="1:16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P7" s="33" t="s">
        <v>233</v>
      </c>
    </row>
    <row r="8" spans="1:16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>
      <c r="A9" s="39" t="s">
        <v>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.75">
      <c r="A10" s="39" t="s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.75">
      <c r="A11" s="42">
        <v>20317200000</v>
      </c>
      <c r="B11" s="4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5.75">
      <c r="A12" s="1" t="s">
        <v>234</v>
      </c>
      <c r="B12" s="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5" t="s">
        <v>2</v>
      </c>
    </row>
    <row r="13" spans="1:16" ht="12.75" customHeight="1">
      <c r="A13" s="41" t="s">
        <v>3</v>
      </c>
      <c r="B13" s="41" t="s">
        <v>4</v>
      </c>
      <c r="C13" s="41" t="s">
        <v>5</v>
      </c>
      <c r="D13" s="38" t="s">
        <v>6</v>
      </c>
      <c r="E13" s="38" t="s">
        <v>7</v>
      </c>
      <c r="F13" s="38"/>
      <c r="G13" s="38"/>
      <c r="H13" s="38"/>
      <c r="I13" s="38"/>
      <c r="J13" s="38" t="s">
        <v>14</v>
      </c>
      <c r="K13" s="38"/>
      <c r="L13" s="38"/>
      <c r="M13" s="38"/>
      <c r="N13" s="38"/>
      <c r="O13" s="38"/>
      <c r="P13" s="38" t="s">
        <v>16</v>
      </c>
    </row>
    <row r="14" spans="1:16" ht="12.75" customHeight="1">
      <c r="A14" s="41"/>
      <c r="B14" s="41"/>
      <c r="C14" s="41"/>
      <c r="D14" s="38"/>
      <c r="E14" s="38" t="s">
        <v>8</v>
      </c>
      <c r="F14" s="38" t="s">
        <v>9</v>
      </c>
      <c r="G14" s="38" t="s">
        <v>10</v>
      </c>
      <c r="H14" s="38"/>
      <c r="I14" s="38" t="s">
        <v>13</v>
      </c>
      <c r="J14" s="38" t="s">
        <v>8</v>
      </c>
      <c r="K14" s="38" t="s">
        <v>15</v>
      </c>
      <c r="L14" s="38" t="s">
        <v>9</v>
      </c>
      <c r="M14" s="38" t="s">
        <v>10</v>
      </c>
      <c r="N14" s="38"/>
      <c r="O14" s="38" t="s">
        <v>13</v>
      </c>
      <c r="P14" s="38"/>
    </row>
    <row r="15" spans="1:16" ht="12.75" customHeight="1">
      <c r="A15" s="41"/>
      <c r="B15" s="41"/>
      <c r="C15" s="41"/>
      <c r="D15" s="38"/>
      <c r="E15" s="38"/>
      <c r="F15" s="38"/>
      <c r="G15" s="38" t="s">
        <v>11</v>
      </c>
      <c r="H15" s="38" t="s">
        <v>12</v>
      </c>
      <c r="I15" s="38"/>
      <c r="J15" s="38"/>
      <c r="K15" s="38"/>
      <c r="L15" s="38"/>
      <c r="M15" s="38" t="s">
        <v>11</v>
      </c>
      <c r="N15" s="38" t="s">
        <v>12</v>
      </c>
      <c r="O15" s="38"/>
      <c r="P15" s="38"/>
    </row>
    <row r="16" spans="1:16" ht="150.75" customHeight="1">
      <c r="A16" s="41"/>
      <c r="B16" s="41"/>
      <c r="C16" s="4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5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</row>
    <row r="18" spans="1:16" ht="31.5">
      <c r="A18" s="4" t="s">
        <v>17</v>
      </c>
      <c r="B18" s="4"/>
      <c r="C18" s="4"/>
      <c r="D18" s="5" t="s">
        <v>235</v>
      </c>
      <c r="E18" s="14">
        <v>4539643</v>
      </c>
      <c r="F18" s="14">
        <v>4539643</v>
      </c>
      <c r="G18" s="14">
        <v>2458702</v>
      </c>
      <c r="H18" s="14">
        <v>255500</v>
      </c>
      <c r="I18" s="14"/>
      <c r="J18" s="14"/>
      <c r="K18" s="14"/>
      <c r="L18" s="14"/>
      <c r="M18" s="14"/>
      <c r="N18" s="14"/>
      <c r="O18" s="14"/>
      <c r="P18" s="14">
        <f>E18+J18</f>
        <v>4539643</v>
      </c>
    </row>
    <row r="19" spans="1:16" ht="31.5">
      <c r="A19" s="4" t="s">
        <v>18</v>
      </c>
      <c r="B19" s="4"/>
      <c r="C19" s="4"/>
      <c r="D19" s="5" t="s">
        <v>236</v>
      </c>
      <c r="E19" s="14">
        <v>4539643</v>
      </c>
      <c r="F19" s="14">
        <v>4539643</v>
      </c>
      <c r="G19" s="14">
        <v>2458702</v>
      </c>
      <c r="H19" s="14">
        <v>255500</v>
      </c>
      <c r="I19" s="14"/>
      <c r="J19" s="14"/>
      <c r="K19" s="14"/>
      <c r="L19" s="14"/>
      <c r="M19" s="14"/>
      <c r="N19" s="14"/>
      <c r="O19" s="14"/>
      <c r="P19" s="14">
        <f>E19+J19</f>
        <v>4539643</v>
      </c>
    </row>
    <row r="20" spans="1:16" ht="15.75">
      <c r="A20" s="4"/>
      <c r="B20" s="6" t="s">
        <v>237</v>
      </c>
      <c r="C20" s="4"/>
      <c r="D20" s="5" t="s">
        <v>238</v>
      </c>
      <c r="E20" s="14">
        <f>E21+E22</f>
        <v>4274043</v>
      </c>
      <c r="F20" s="14">
        <f>F21+F22</f>
        <v>4274043</v>
      </c>
      <c r="G20" s="14">
        <f>G21+G22</f>
        <v>2458702</v>
      </c>
      <c r="H20" s="14">
        <f>H21+H22</f>
        <v>255500</v>
      </c>
      <c r="I20" s="14"/>
      <c r="J20" s="14"/>
      <c r="K20" s="14"/>
      <c r="L20" s="14"/>
      <c r="M20" s="14"/>
      <c r="N20" s="14"/>
      <c r="O20" s="14"/>
      <c r="P20" s="14">
        <f>P21+P22</f>
        <v>4274043</v>
      </c>
    </row>
    <row r="21" spans="1:16" ht="94.5">
      <c r="A21" s="21" t="s">
        <v>19</v>
      </c>
      <c r="B21" s="21" t="s">
        <v>21</v>
      </c>
      <c r="C21" s="27" t="s">
        <v>20</v>
      </c>
      <c r="D21" s="28" t="s">
        <v>22</v>
      </c>
      <c r="E21" s="12">
        <v>3413116</v>
      </c>
      <c r="F21" s="12">
        <v>3413116</v>
      </c>
      <c r="G21" s="12">
        <v>2458702</v>
      </c>
      <c r="H21" s="12">
        <v>255500</v>
      </c>
      <c r="I21" s="12"/>
      <c r="J21" s="12"/>
      <c r="K21" s="12"/>
      <c r="L21" s="12"/>
      <c r="M21" s="12"/>
      <c r="N21" s="12"/>
      <c r="O21" s="12"/>
      <c r="P21" s="12">
        <f aca="true" t="shared" si="0" ref="P21:P76">E21+J21</f>
        <v>3413116</v>
      </c>
    </row>
    <row r="22" spans="1:16" ht="15.75">
      <c r="A22" s="21" t="s">
        <v>23</v>
      </c>
      <c r="B22" s="21" t="s">
        <v>25</v>
      </c>
      <c r="C22" s="27" t="s">
        <v>24</v>
      </c>
      <c r="D22" s="28" t="s">
        <v>26</v>
      </c>
      <c r="E22" s="12">
        <v>860927</v>
      </c>
      <c r="F22" s="12">
        <v>860927</v>
      </c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860927</v>
      </c>
    </row>
    <row r="23" spans="1:16" ht="15.75">
      <c r="A23" s="3"/>
      <c r="B23" s="7">
        <v>7000</v>
      </c>
      <c r="C23" s="8"/>
      <c r="D23" s="9" t="s">
        <v>239</v>
      </c>
      <c r="E23" s="14">
        <f>E24+E25</f>
        <v>265600</v>
      </c>
      <c r="F23" s="14">
        <f>F24+F25</f>
        <v>265600</v>
      </c>
      <c r="G23" s="14"/>
      <c r="H23" s="14"/>
      <c r="I23" s="14"/>
      <c r="J23" s="14"/>
      <c r="K23" s="14"/>
      <c r="L23" s="14"/>
      <c r="M23" s="14"/>
      <c r="N23" s="14"/>
      <c r="O23" s="14"/>
      <c r="P23" s="14">
        <f>P24+P25</f>
        <v>265600</v>
      </c>
    </row>
    <row r="24" spans="1:16" ht="31.5">
      <c r="A24" s="21" t="s">
        <v>27</v>
      </c>
      <c r="B24" s="21" t="s">
        <v>29</v>
      </c>
      <c r="C24" s="27" t="s">
        <v>28</v>
      </c>
      <c r="D24" s="28" t="s">
        <v>30</v>
      </c>
      <c r="E24" s="12">
        <v>256000</v>
      </c>
      <c r="F24" s="12">
        <v>256000</v>
      </c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256000</v>
      </c>
    </row>
    <row r="25" spans="1:16" ht="31.5">
      <c r="A25" s="21" t="s">
        <v>31</v>
      </c>
      <c r="B25" s="21" t="s">
        <v>32</v>
      </c>
      <c r="C25" s="27" t="s">
        <v>28</v>
      </c>
      <c r="D25" s="28" t="s">
        <v>33</v>
      </c>
      <c r="E25" s="12">
        <v>9600</v>
      </c>
      <c r="F25" s="12">
        <v>9600</v>
      </c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9600</v>
      </c>
    </row>
    <row r="26" spans="1:16" ht="47.25">
      <c r="A26" s="4" t="s">
        <v>34</v>
      </c>
      <c r="B26" s="4"/>
      <c r="C26" s="4"/>
      <c r="D26" s="5" t="s">
        <v>240</v>
      </c>
      <c r="E26" s="14">
        <v>33703944</v>
      </c>
      <c r="F26" s="14">
        <v>30847053</v>
      </c>
      <c r="G26" s="14"/>
      <c r="H26" s="14"/>
      <c r="I26" s="14">
        <v>2856891</v>
      </c>
      <c r="J26" s="14">
        <v>24558213</v>
      </c>
      <c r="K26" s="14">
        <v>22584010</v>
      </c>
      <c r="L26" s="14"/>
      <c r="M26" s="14"/>
      <c r="N26" s="14"/>
      <c r="O26" s="14">
        <v>24558213</v>
      </c>
      <c r="P26" s="14">
        <f t="shared" si="0"/>
        <v>58262157</v>
      </c>
    </row>
    <row r="27" spans="1:16" ht="47.25">
      <c r="A27" s="4" t="s">
        <v>35</v>
      </c>
      <c r="B27" s="4"/>
      <c r="C27" s="4"/>
      <c r="D27" s="5" t="s">
        <v>241</v>
      </c>
      <c r="E27" s="14">
        <v>33703944</v>
      </c>
      <c r="F27" s="14">
        <v>30847053</v>
      </c>
      <c r="G27" s="14"/>
      <c r="H27" s="14"/>
      <c r="I27" s="14">
        <v>2856891</v>
      </c>
      <c r="J27" s="14">
        <v>24558213</v>
      </c>
      <c r="K27" s="14">
        <v>22584010</v>
      </c>
      <c r="L27" s="14"/>
      <c r="M27" s="14"/>
      <c r="N27" s="14"/>
      <c r="O27" s="14">
        <v>24558213</v>
      </c>
      <c r="P27" s="14">
        <f t="shared" si="0"/>
        <v>58262157</v>
      </c>
    </row>
    <row r="28" spans="1:16" ht="15.75">
      <c r="A28" s="4"/>
      <c r="B28" s="6" t="s">
        <v>237</v>
      </c>
      <c r="C28" s="4"/>
      <c r="D28" s="5" t="s">
        <v>238</v>
      </c>
      <c r="E28" s="14">
        <f>E29</f>
        <v>4600</v>
      </c>
      <c r="F28" s="14">
        <f>F29</f>
        <v>4600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f>P29</f>
        <v>4600</v>
      </c>
    </row>
    <row r="29" spans="1:16" ht="15.75">
      <c r="A29" s="21" t="s">
        <v>36</v>
      </c>
      <c r="B29" s="21" t="s">
        <v>25</v>
      </c>
      <c r="C29" s="27" t="s">
        <v>24</v>
      </c>
      <c r="D29" s="28" t="s">
        <v>26</v>
      </c>
      <c r="E29" s="12">
        <v>4600</v>
      </c>
      <c r="F29" s="12">
        <v>4600</v>
      </c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4600</v>
      </c>
    </row>
    <row r="30" spans="1:16" ht="15.75">
      <c r="A30" s="4"/>
      <c r="B30" s="10" t="s">
        <v>242</v>
      </c>
      <c r="C30" s="10"/>
      <c r="D30" s="5" t="s">
        <v>243</v>
      </c>
      <c r="E30" s="14">
        <f>E31+E39+E41</f>
        <v>30394453</v>
      </c>
      <c r="F30" s="14">
        <f aca="true" t="shared" si="1" ref="F30:P30">F31+F39+F41</f>
        <v>30394453</v>
      </c>
      <c r="G30" s="14"/>
      <c r="H30" s="14"/>
      <c r="I30" s="14"/>
      <c r="J30" s="14">
        <f t="shared" si="1"/>
        <v>8540558</v>
      </c>
      <c r="K30" s="14">
        <f t="shared" si="1"/>
        <v>8540558</v>
      </c>
      <c r="L30" s="14"/>
      <c r="M30" s="14"/>
      <c r="N30" s="14"/>
      <c r="O30" s="14">
        <f t="shared" si="1"/>
        <v>8540558</v>
      </c>
      <c r="P30" s="14">
        <f t="shared" si="1"/>
        <v>38935011</v>
      </c>
    </row>
    <row r="31" spans="1:16" ht="31.5">
      <c r="A31" s="21" t="s">
        <v>37</v>
      </c>
      <c r="B31" s="21" t="s">
        <v>39</v>
      </c>
      <c r="C31" s="27" t="s">
        <v>38</v>
      </c>
      <c r="D31" s="28" t="s">
        <v>40</v>
      </c>
      <c r="E31" s="12">
        <v>25907694</v>
      </c>
      <c r="F31" s="12">
        <v>25907694</v>
      </c>
      <c r="G31" s="12"/>
      <c r="H31" s="12"/>
      <c r="I31" s="12"/>
      <c r="J31" s="12">
        <v>7775158</v>
      </c>
      <c r="K31" s="12">
        <v>7775158</v>
      </c>
      <c r="L31" s="12"/>
      <c r="M31" s="12"/>
      <c r="N31" s="12"/>
      <c r="O31" s="12">
        <v>7775158</v>
      </c>
      <c r="P31" s="12">
        <f t="shared" si="0"/>
        <v>33682852</v>
      </c>
    </row>
    <row r="32" spans="1:16" ht="31.5">
      <c r="A32" s="21"/>
      <c r="B32" s="21"/>
      <c r="C32" s="27"/>
      <c r="D32" s="11" t="s">
        <v>244</v>
      </c>
      <c r="E32" s="12">
        <v>6797300</v>
      </c>
      <c r="F32" s="12">
        <v>6797300</v>
      </c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6797300</v>
      </c>
    </row>
    <row r="33" spans="1:16" ht="47.25">
      <c r="A33" s="21"/>
      <c r="B33" s="21"/>
      <c r="C33" s="27"/>
      <c r="D33" s="11" t="s">
        <v>245</v>
      </c>
      <c r="E33" s="12">
        <v>1145900</v>
      </c>
      <c r="F33" s="12">
        <v>1145900</v>
      </c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1145900</v>
      </c>
    </row>
    <row r="34" spans="1:16" ht="31.5">
      <c r="A34" s="21"/>
      <c r="B34" s="21"/>
      <c r="C34" s="27"/>
      <c r="D34" s="11" t="s">
        <v>246</v>
      </c>
      <c r="E34" s="12">
        <v>2665000</v>
      </c>
      <c r="F34" s="12">
        <v>2665000</v>
      </c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0"/>
        <v>2665000</v>
      </c>
    </row>
    <row r="35" spans="1:16" ht="31.5">
      <c r="A35" s="21"/>
      <c r="B35" s="21"/>
      <c r="C35" s="27"/>
      <c r="D35" s="11" t="s">
        <v>247</v>
      </c>
      <c r="E35" s="12">
        <v>9000</v>
      </c>
      <c r="F35" s="12">
        <v>9000</v>
      </c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0"/>
        <v>9000</v>
      </c>
    </row>
    <row r="36" spans="1:16" ht="31.5">
      <c r="A36" s="21"/>
      <c r="B36" s="21"/>
      <c r="C36" s="27"/>
      <c r="D36" s="11" t="s">
        <v>248</v>
      </c>
      <c r="E36" s="12">
        <v>26000</v>
      </c>
      <c r="F36" s="12">
        <v>26000</v>
      </c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26000</v>
      </c>
    </row>
    <row r="37" spans="1:16" ht="31.5">
      <c r="A37" s="21"/>
      <c r="B37" s="21"/>
      <c r="C37" s="27"/>
      <c r="D37" s="11" t="s">
        <v>249</v>
      </c>
      <c r="E37" s="12">
        <v>9000</v>
      </c>
      <c r="F37" s="12">
        <v>9000</v>
      </c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0"/>
        <v>9000</v>
      </c>
    </row>
    <row r="38" spans="1:16" ht="47.25">
      <c r="A38" s="21"/>
      <c r="B38" s="21"/>
      <c r="C38" s="27"/>
      <c r="D38" s="11" t="s">
        <v>250</v>
      </c>
      <c r="E38" s="12">
        <v>2616600</v>
      </c>
      <c r="F38" s="12">
        <v>2616600</v>
      </c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0"/>
        <v>2616600</v>
      </c>
    </row>
    <row r="39" spans="1:16" ht="63">
      <c r="A39" s="21" t="s">
        <v>41</v>
      </c>
      <c r="B39" s="21" t="s">
        <v>43</v>
      </c>
      <c r="C39" s="27" t="s">
        <v>42</v>
      </c>
      <c r="D39" s="28" t="s">
        <v>44</v>
      </c>
      <c r="E39" s="12">
        <v>3121595</v>
      </c>
      <c r="F39" s="12">
        <v>3121595</v>
      </c>
      <c r="G39" s="12"/>
      <c r="H39" s="12"/>
      <c r="I39" s="12"/>
      <c r="J39" s="12">
        <v>765400</v>
      </c>
      <c r="K39" s="12">
        <v>765400</v>
      </c>
      <c r="L39" s="12"/>
      <c r="M39" s="12"/>
      <c r="N39" s="12"/>
      <c r="O39" s="12">
        <v>765400</v>
      </c>
      <c r="P39" s="12">
        <f t="shared" si="0"/>
        <v>3886995</v>
      </c>
    </row>
    <row r="40" spans="1:16" ht="31.5">
      <c r="A40" s="21"/>
      <c r="B40" s="21"/>
      <c r="C40" s="27"/>
      <c r="D40" s="11" t="s">
        <v>246</v>
      </c>
      <c r="E40" s="12">
        <v>600384</v>
      </c>
      <c r="F40" s="12">
        <v>600384</v>
      </c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0"/>
        <v>600384</v>
      </c>
    </row>
    <row r="41" spans="1:16" ht="47.25">
      <c r="A41" s="21" t="s">
        <v>45</v>
      </c>
      <c r="B41" s="21" t="s">
        <v>47</v>
      </c>
      <c r="C41" s="27" t="s">
        <v>46</v>
      </c>
      <c r="D41" s="28" t="s">
        <v>48</v>
      </c>
      <c r="E41" s="12">
        <v>1365164</v>
      </c>
      <c r="F41" s="12">
        <v>1365164</v>
      </c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0"/>
        <v>1365164</v>
      </c>
    </row>
    <row r="42" spans="1:16" ht="31.5">
      <c r="A42" s="21"/>
      <c r="B42" s="21"/>
      <c r="C42" s="27"/>
      <c r="D42" s="11" t="s">
        <v>244</v>
      </c>
      <c r="E42" s="12">
        <v>224700</v>
      </c>
      <c r="F42" s="12">
        <v>224700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0"/>
        <v>224700</v>
      </c>
    </row>
    <row r="43" spans="1:16" ht="47.25">
      <c r="A43" s="21"/>
      <c r="B43" s="21"/>
      <c r="C43" s="27"/>
      <c r="D43" s="11" t="s">
        <v>250</v>
      </c>
      <c r="E43" s="12">
        <v>1040464</v>
      </c>
      <c r="F43" s="12">
        <v>1040464</v>
      </c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0"/>
        <v>1040464</v>
      </c>
    </row>
    <row r="44" spans="1:16" ht="15.75">
      <c r="A44" s="7"/>
      <c r="B44" s="13">
        <v>6000</v>
      </c>
      <c r="C44" s="13"/>
      <c r="D44" s="5" t="s">
        <v>251</v>
      </c>
      <c r="E44" s="14">
        <f>E45+E46+E47</f>
        <v>2856891</v>
      </c>
      <c r="F44" s="14"/>
      <c r="G44" s="14"/>
      <c r="H44" s="14"/>
      <c r="I44" s="14">
        <f aca="true" t="shared" si="2" ref="I44:P44">I45+I46+I47</f>
        <v>2856891</v>
      </c>
      <c r="J44" s="14">
        <f t="shared" si="2"/>
        <v>709860</v>
      </c>
      <c r="K44" s="14">
        <f t="shared" si="2"/>
        <v>709860</v>
      </c>
      <c r="L44" s="14"/>
      <c r="M44" s="14"/>
      <c r="N44" s="14"/>
      <c r="O44" s="14">
        <f t="shared" si="2"/>
        <v>709860</v>
      </c>
      <c r="P44" s="14">
        <f t="shared" si="2"/>
        <v>3566751</v>
      </c>
    </row>
    <row r="45" spans="1:16" ht="47.25">
      <c r="A45" s="21" t="s">
        <v>49</v>
      </c>
      <c r="B45" s="21" t="s">
        <v>51</v>
      </c>
      <c r="C45" s="27" t="s">
        <v>50</v>
      </c>
      <c r="D45" s="28" t="s">
        <v>52</v>
      </c>
      <c r="E45" s="12">
        <v>1751891</v>
      </c>
      <c r="F45" s="12"/>
      <c r="G45" s="12"/>
      <c r="H45" s="12"/>
      <c r="I45" s="12">
        <v>1751891</v>
      </c>
      <c r="J45" s="12">
        <v>434860</v>
      </c>
      <c r="K45" s="12">
        <v>434860</v>
      </c>
      <c r="L45" s="12"/>
      <c r="M45" s="12"/>
      <c r="N45" s="12"/>
      <c r="O45" s="12">
        <v>434860</v>
      </c>
      <c r="P45" s="12">
        <f t="shared" si="0"/>
        <v>2186751</v>
      </c>
    </row>
    <row r="46" spans="1:16" ht="31.5">
      <c r="A46" s="21" t="s">
        <v>53</v>
      </c>
      <c r="B46" s="21" t="s">
        <v>54</v>
      </c>
      <c r="C46" s="27" t="s">
        <v>50</v>
      </c>
      <c r="D46" s="28" t="s">
        <v>55</v>
      </c>
      <c r="E46" s="12">
        <v>1005000</v>
      </c>
      <c r="F46" s="12"/>
      <c r="G46" s="12"/>
      <c r="H46" s="12"/>
      <c r="I46" s="12">
        <v>1005000</v>
      </c>
      <c r="J46" s="12">
        <v>275000</v>
      </c>
      <c r="K46" s="12">
        <v>275000</v>
      </c>
      <c r="L46" s="12"/>
      <c r="M46" s="12"/>
      <c r="N46" s="12"/>
      <c r="O46" s="12">
        <v>275000</v>
      </c>
      <c r="P46" s="12">
        <f t="shared" si="0"/>
        <v>1280000</v>
      </c>
    </row>
    <row r="47" spans="1:16" ht="31.5">
      <c r="A47" s="21" t="s">
        <v>56</v>
      </c>
      <c r="B47" s="21" t="s">
        <v>58</v>
      </c>
      <c r="C47" s="27" t="s">
        <v>57</v>
      </c>
      <c r="D47" s="28" t="s">
        <v>59</v>
      </c>
      <c r="E47" s="12">
        <v>100000</v>
      </c>
      <c r="F47" s="12"/>
      <c r="G47" s="12"/>
      <c r="H47" s="12"/>
      <c r="I47" s="12">
        <v>100000</v>
      </c>
      <c r="J47" s="12"/>
      <c r="K47" s="12"/>
      <c r="L47" s="12"/>
      <c r="M47" s="12"/>
      <c r="N47" s="12"/>
      <c r="O47" s="12"/>
      <c r="P47" s="12">
        <f t="shared" si="0"/>
        <v>100000</v>
      </c>
    </row>
    <row r="48" spans="1:16" ht="15.75">
      <c r="A48" s="3"/>
      <c r="B48" s="7">
        <v>7000</v>
      </c>
      <c r="C48" s="8"/>
      <c r="D48" s="9" t="s">
        <v>239</v>
      </c>
      <c r="E48" s="14">
        <f>E49+E50+E51+E52+E53</f>
        <v>398000</v>
      </c>
      <c r="F48" s="14">
        <f aca="true" t="shared" si="3" ref="F48:P48">F49+F50+F51+F52+F53</f>
        <v>398000</v>
      </c>
      <c r="G48" s="14"/>
      <c r="H48" s="14"/>
      <c r="I48" s="14"/>
      <c r="J48" s="14">
        <f t="shared" si="3"/>
        <v>13333592</v>
      </c>
      <c r="K48" s="14">
        <f t="shared" si="3"/>
        <v>13333592</v>
      </c>
      <c r="L48" s="14"/>
      <c r="M48" s="14"/>
      <c r="N48" s="14"/>
      <c r="O48" s="14">
        <f t="shared" si="3"/>
        <v>13333592</v>
      </c>
      <c r="P48" s="14">
        <f t="shared" si="3"/>
        <v>13731592</v>
      </c>
    </row>
    <row r="49" spans="1:16" ht="31.5">
      <c r="A49" s="21" t="s">
        <v>60</v>
      </c>
      <c r="B49" s="21" t="s">
        <v>62</v>
      </c>
      <c r="C49" s="27" t="s">
        <v>61</v>
      </c>
      <c r="D49" s="28" t="s">
        <v>63</v>
      </c>
      <c r="E49" s="12"/>
      <c r="F49" s="12"/>
      <c r="G49" s="12"/>
      <c r="H49" s="12"/>
      <c r="I49" s="12"/>
      <c r="J49" s="12">
        <v>4023549</v>
      </c>
      <c r="K49" s="12">
        <v>4023549</v>
      </c>
      <c r="L49" s="12"/>
      <c r="M49" s="12"/>
      <c r="N49" s="12"/>
      <c r="O49" s="12">
        <v>4023549</v>
      </c>
      <c r="P49" s="12">
        <f t="shared" si="0"/>
        <v>4023549</v>
      </c>
    </row>
    <row r="50" spans="1:16" ht="31.5">
      <c r="A50" s="21" t="s">
        <v>64</v>
      </c>
      <c r="B50" s="21" t="s">
        <v>65</v>
      </c>
      <c r="C50" s="27" t="s">
        <v>61</v>
      </c>
      <c r="D50" s="28" t="s">
        <v>66</v>
      </c>
      <c r="E50" s="12"/>
      <c r="F50" s="12"/>
      <c r="G50" s="12"/>
      <c r="H50" s="12"/>
      <c r="I50" s="12"/>
      <c r="J50" s="12">
        <v>5751270</v>
      </c>
      <c r="K50" s="12">
        <v>5751270</v>
      </c>
      <c r="L50" s="12"/>
      <c r="M50" s="12"/>
      <c r="N50" s="12"/>
      <c r="O50" s="12">
        <v>5751270</v>
      </c>
      <c r="P50" s="12">
        <f t="shared" si="0"/>
        <v>5751270</v>
      </c>
    </row>
    <row r="51" spans="1:16" ht="63">
      <c r="A51" s="21" t="s">
        <v>67</v>
      </c>
      <c r="B51" s="21" t="s">
        <v>68</v>
      </c>
      <c r="C51" s="27" t="s">
        <v>28</v>
      </c>
      <c r="D51" s="28" t="s">
        <v>69</v>
      </c>
      <c r="E51" s="12"/>
      <c r="F51" s="12"/>
      <c r="G51" s="12"/>
      <c r="H51" s="12"/>
      <c r="I51" s="12"/>
      <c r="J51" s="12">
        <v>232781</v>
      </c>
      <c r="K51" s="12">
        <v>232781</v>
      </c>
      <c r="L51" s="12"/>
      <c r="M51" s="12"/>
      <c r="N51" s="12"/>
      <c r="O51" s="12">
        <v>232781</v>
      </c>
      <c r="P51" s="12">
        <f t="shared" si="0"/>
        <v>232781</v>
      </c>
    </row>
    <row r="52" spans="1:16" ht="63">
      <c r="A52" s="21" t="s">
        <v>70</v>
      </c>
      <c r="B52" s="21" t="s">
        <v>71</v>
      </c>
      <c r="C52" s="27" t="s">
        <v>28</v>
      </c>
      <c r="D52" s="28" t="s">
        <v>72</v>
      </c>
      <c r="E52" s="12"/>
      <c r="F52" s="12"/>
      <c r="G52" s="12"/>
      <c r="H52" s="12"/>
      <c r="I52" s="12"/>
      <c r="J52" s="12">
        <v>3325992</v>
      </c>
      <c r="K52" s="12">
        <v>3325992</v>
      </c>
      <c r="L52" s="12"/>
      <c r="M52" s="12"/>
      <c r="N52" s="12"/>
      <c r="O52" s="12">
        <v>3325992</v>
      </c>
      <c r="P52" s="12">
        <f t="shared" si="0"/>
        <v>3325992</v>
      </c>
    </row>
    <row r="53" spans="1:16" ht="31.5">
      <c r="A53" s="21" t="s">
        <v>73</v>
      </c>
      <c r="B53" s="21" t="s">
        <v>29</v>
      </c>
      <c r="C53" s="27" t="s">
        <v>28</v>
      </c>
      <c r="D53" s="28" t="s">
        <v>30</v>
      </c>
      <c r="E53" s="12">
        <v>398000</v>
      </c>
      <c r="F53" s="12">
        <v>398000</v>
      </c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0"/>
        <v>398000</v>
      </c>
    </row>
    <row r="54" spans="1:16" ht="15.75">
      <c r="A54" s="7"/>
      <c r="B54" s="7">
        <v>8000</v>
      </c>
      <c r="C54" s="8"/>
      <c r="D54" s="9" t="s">
        <v>252</v>
      </c>
      <c r="E54" s="14">
        <f>E55+E56</f>
        <v>50000</v>
      </c>
      <c r="F54" s="14">
        <f>F55+F56</f>
        <v>50000</v>
      </c>
      <c r="G54" s="14"/>
      <c r="H54" s="14"/>
      <c r="I54" s="14"/>
      <c r="J54" s="14">
        <f>J55+J56</f>
        <v>1974203</v>
      </c>
      <c r="K54" s="14"/>
      <c r="L54" s="14"/>
      <c r="M54" s="14"/>
      <c r="N54" s="14"/>
      <c r="O54" s="14">
        <f>O55+O56</f>
        <v>1974203</v>
      </c>
      <c r="P54" s="14">
        <f>P55+P56</f>
        <v>2024203</v>
      </c>
    </row>
    <row r="55" spans="1:16" ht="47.25">
      <c r="A55" s="21" t="s">
        <v>74</v>
      </c>
      <c r="B55" s="21" t="s">
        <v>76</v>
      </c>
      <c r="C55" s="27" t="s">
        <v>75</v>
      </c>
      <c r="D55" s="28" t="s">
        <v>77</v>
      </c>
      <c r="E55" s="12">
        <v>50000</v>
      </c>
      <c r="F55" s="12">
        <v>50000</v>
      </c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0"/>
        <v>50000</v>
      </c>
    </row>
    <row r="56" spans="1:16" ht="31.5">
      <c r="A56" s="21" t="s">
        <v>78</v>
      </c>
      <c r="B56" s="21" t="s">
        <v>80</v>
      </c>
      <c r="C56" s="27" t="s">
        <v>79</v>
      </c>
      <c r="D56" s="28" t="s">
        <v>81</v>
      </c>
      <c r="E56" s="12"/>
      <c r="F56" s="12"/>
      <c r="G56" s="12"/>
      <c r="H56" s="12"/>
      <c r="I56" s="12"/>
      <c r="J56" s="12">
        <v>1974203</v>
      </c>
      <c r="K56" s="12"/>
      <c r="L56" s="12"/>
      <c r="M56" s="12"/>
      <c r="N56" s="12"/>
      <c r="O56" s="12">
        <v>1974203</v>
      </c>
      <c r="P56" s="12">
        <f t="shared" si="0"/>
        <v>1974203</v>
      </c>
    </row>
    <row r="57" spans="1:16" ht="31.5">
      <c r="A57" s="4" t="s">
        <v>82</v>
      </c>
      <c r="B57" s="4"/>
      <c r="C57" s="4"/>
      <c r="D57" s="15" t="s">
        <v>253</v>
      </c>
      <c r="E57" s="14">
        <v>154262442</v>
      </c>
      <c r="F57" s="14">
        <v>154262442</v>
      </c>
      <c r="G57" s="14">
        <v>100652894</v>
      </c>
      <c r="H57" s="14">
        <v>12281649</v>
      </c>
      <c r="I57" s="14"/>
      <c r="J57" s="14">
        <v>29670567</v>
      </c>
      <c r="K57" s="14">
        <v>26592050</v>
      </c>
      <c r="L57" s="14">
        <v>3078517</v>
      </c>
      <c r="M57" s="14">
        <v>424388</v>
      </c>
      <c r="N57" s="14"/>
      <c r="O57" s="14">
        <v>26592050</v>
      </c>
      <c r="P57" s="14">
        <f t="shared" si="0"/>
        <v>183933009</v>
      </c>
    </row>
    <row r="58" spans="1:16" ht="47.25">
      <c r="A58" s="4" t="s">
        <v>83</v>
      </c>
      <c r="B58" s="4"/>
      <c r="C58" s="4"/>
      <c r="D58" s="15" t="s">
        <v>254</v>
      </c>
      <c r="E58" s="14">
        <v>154262442</v>
      </c>
      <c r="F58" s="14">
        <v>154262442</v>
      </c>
      <c r="G58" s="14">
        <v>100652894</v>
      </c>
      <c r="H58" s="14">
        <v>12281649</v>
      </c>
      <c r="I58" s="14"/>
      <c r="J58" s="14">
        <v>29670567</v>
      </c>
      <c r="K58" s="14">
        <v>26592050</v>
      </c>
      <c r="L58" s="14">
        <v>3078517</v>
      </c>
      <c r="M58" s="14">
        <v>424388</v>
      </c>
      <c r="N58" s="14"/>
      <c r="O58" s="14">
        <v>26592050</v>
      </c>
      <c r="P58" s="14">
        <f t="shared" si="0"/>
        <v>183933009</v>
      </c>
    </row>
    <row r="59" spans="1:16" ht="15.75">
      <c r="A59" s="4"/>
      <c r="B59" s="10">
        <v>1000</v>
      </c>
      <c r="C59" s="10"/>
      <c r="D59" s="5" t="s">
        <v>255</v>
      </c>
      <c r="E59" s="14">
        <f>E60+E63+E64+E65+E66+E68</f>
        <v>148530345</v>
      </c>
      <c r="F59" s="14">
        <f aca="true" t="shared" si="4" ref="F59:P59">F60+F63+F64+F65+F66+F68</f>
        <v>148530345</v>
      </c>
      <c r="G59" s="14">
        <f t="shared" si="4"/>
        <v>97219438</v>
      </c>
      <c r="H59" s="14">
        <f t="shared" si="4"/>
        <v>10993555</v>
      </c>
      <c r="I59" s="14"/>
      <c r="J59" s="14">
        <f t="shared" si="4"/>
        <v>4849755</v>
      </c>
      <c r="K59" s="14">
        <f t="shared" si="4"/>
        <v>1771238</v>
      </c>
      <c r="L59" s="14">
        <f t="shared" si="4"/>
        <v>3078517</v>
      </c>
      <c r="M59" s="14">
        <f t="shared" si="4"/>
        <v>424388</v>
      </c>
      <c r="N59" s="14"/>
      <c r="O59" s="14">
        <f t="shared" si="4"/>
        <v>1771238</v>
      </c>
      <c r="P59" s="14">
        <f t="shared" si="4"/>
        <v>153380100</v>
      </c>
    </row>
    <row r="60" spans="1:16" ht="63">
      <c r="A60" s="21" t="s">
        <v>84</v>
      </c>
      <c r="B60" s="21" t="s">
        <v>86</v>
      </c>
      <c r="C60" s="27" t="s">
        <v>85</v>
      </c>
      <c r="D60" s="28" t="s">
        <v>87</v>
      </c>
      <c r="E60" s="12">
        <v>126000815</v>
      </c>
      <c r="F60" s="12">
        <v>126000815</v>
      </c>
      <c r="G60" s="12">
        <v>84855128</v>
      </c>
      <c r="H60" s="12">
        <v>10202335</v>
      </c>
      <c r="I60" s="12"/>
      <c r="J60" s="12">
        <v>4474613</v>
      </c>
      <c r="K60" s="12">
        <v>1771238</v>
      </c>
      <c r="L60" s="12">
        <v>2703375</v>
      </c>
      <c r="M60" s="12">
        <v>116894</v>
      </c>
      <c r="N60" s="12"/>
      <c r="O60" s="12">
        <v>1771238</v>
      </c>
      <c r="P60" s="12">
        <f t="shared" si="0"/>
        <v>130475428</v>
      </c>
    </row>
    <row r="61" spans="1:16" ht="31.5">
      <c r="A61" s="21"/>
      <c r="B61" s="21"/>
      <c r="C61" s="27"/>
      <c r="D61" s="16" t="s">
        <v>256</v>
      </c>
      <c r="E61" s="12">
        <v>73352000</v>
      </c>
      <c r="F61" s="12">
        <v>73352000</v>
      </c>
      <c r="G61" s="12">
        <v>60124590</v>
      </c>
      <c r="H61" s="12"/>
      <c r="I61" s="12"/>
      <c r="J61" s="12"/>
      <c r="K61" s="12"/>
      <c r="L61" s="12"/>
      <c r="M61" s="12"/>
      <c r="N61" s="12"/>
      <c r="O61" s="12"/>
      <c r="P61" s="12">
        <f t="shared" si="0"/>
        <v>73352000</v>
      </c>
    </row>
    <row r="62" spans="1:16" ht="31.5">
      <c r="A62" s="21"/>
      <c r="B62" s="21"/>
      <c r="C62" s="27"/>
      <c r="D62" s="11" t="s">
        <v>257</v>
      </c>
      <c r="E62" s="12">
        <v>5266900</v>
      </c>
      <c r="F62" s="12">
        <v>5266900</v>
      </c>
      <c r="G62" s="12">
        <v>4299510</v>
      </c>
      <c r="H62" s="12"/>
      <c r="I62" s="12"/>
      <c r="J62" s="12"/>
      <c r="K62" s="12"/>
      <c r="L62" s="12"/>
      <c r="M62" s="12"/>
      <c r="N62" s="12"/>
      <c r="O62" s="12"/>
      <c r="P62" s="12">
        <f t="shared" si="0"/>
        <v>5266900</v>
      </c>
    </row>
    <row r="63" spans="1:16" ht="47.25">
      <c r="A63" s="21" t="s">
        <v>88</v>
      </c>
      <c r="B63" s="21" t="s">
        <v>90</v>
      </c>
      <c r="C63" s="27" t="s">
        <v>89</v>
      </c>
      <c r="D63" s="28" t="s">
        <v>91</v>
      </c>
      <c r="E63" s="12">
        <v>6236571</v>
      </c>
      <c r="F63" s="12">
        <v>6236571</v>
      </c>
      <c r="G63" s="12">
        <v>4605120</v>
      </c>
      <c r="H63" s="12">
        <v>429658</v>
      </c>
      <c r="I63" s="12"/>
      <c r="J63" s="12">
        <v>375142</v>
      </c>
      <c r="K63" s="12"/>
      <c r="L63" s="12">
        <v>375142</v>
      </c>
      <c r="M63" s="12">
        <v>307494</v>
      </c>
      <c r="N63" s="12"/>
      <c r="O63" s="12"/>
      <c r="P63" s="12">
        <f t="shared" si="0"/>
        <v>6611713</v>
      </c>
    </row>
    <row r="64" spans="1:16" ht="31.5">
      <c r="A64" s="21" t="s">
        <v>92</v>
      </c>
      <c r="B64" s="21" t="s">
        <v>94</v>
      </c>
      <c r="C64" s="27" t="s">
        <v>93</v>
      </c>
      <c r="D64" s="28" t="s">
        <v>95</v>
      </c>
      <c r="E64" s="12">
        <v>2347305</v>
      </c>
      <c r="F64" s="12">
        <v>2347305</v>
      </c>
      <c r="G64" s="12">
        <v>1838151</v>
      </c>
      <c r="H64" s="12"/>
      <c r="I64" s="12"/>
      <c r="J64" s="12"/>
      <c r="K64" s="12"/>
      <c r="L64" s="12"/>
      <c r="M64" s="12"/>
      <c r="N64" s="12"/>
      <c r="O64" s="12"/>
      <c r="P64" s="12">
        <f t="shared" si="0"/>
        <v>2347305</v>
      </c>
    </row>
    <row r="65" spans="1:16" ht="31.5">
      <c r="A65" s="21" t="s">
        <v>96</v>
      </c>
      <c r="B65" s="21" t="s">
        <v>97</v>
      </c>
      <c r="C65" s="27" t="s">
        <v>93</v>
      </c>
      <c r="D65" s="28" t="s">
        <v>98</v>
      </c>
      <c r="E65" s="12">
        <v>7014869</v>
      </c>
      <c r="F65" s="12">
        <v>7014869</v>
      </c>
      <c r="G65" s="12">
        <v>4918700</v>
      </c>
      <c r="H65" s="12">
        <v>319718</v>
      </c>
      <c r="I65" s="12"/>
      <c r="J65" s="12"/>
      <c r="K65" s="12"/>
      <c r="L65" s="12"/>
      <c r="M65" s="12"/>
      <c r="N65" s="12"/>
      <c r="O65" s="12"/>
      <c r="P65" s="12">
        <f t="shared" si="0"/>
        <v>7014869</v>
      </c>
    </row>
    <row r="66" spans="1:16" ht="15.75">
      <c r="A66" s="21" t="s">
        <v>99</v>
      </c>
      <c r="B66" s="21" t="s">
        <v>100</v>
      </c>
      <c r="C66" s="27" t="s">
        <v>93</v>
      </c>
      <c r="D66" s="28" t="s">
        <v>101</v>
      </c>
      <c r="E66" s="12">
        <v>5618536</v>
      </c>
      <c r="F66" s="12">
        <v>5618536</v>
      </c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0"/>
        <v>5618536</v>
      </c>
    </row>
    <row r="67" spans="1:16" ht="31.5">
      <c r="A67" s="21"/>
      <c r="B67" s="21"/>
      <c r="C67" s="27"/>
      <c r="D67" s="11" t="s">
        <v>246</v>
      </c>
      <c r="E67" s="12">
        <v>190759</v>
      </c>
      <c r="F67" s="12">
        <v>190759</v>
      </c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0"/>
        <v>190759</v>
      </c>
    </row>
    <row r="68" spans="1:16" ht="31.5">
      <c r="A68" s="21" t="s">
        <v>102</v>
      </c>
      <c r="B68" s="21" t="s">
        <v>103</v>
      </c>
      <c r="C68" s="27" t="s">
        <v>93</v>
      </c>
      <c r="D68" s="28" t="s">
        <v>104</v>
      </c>
      <c r="E68" s="12">
        <v>1312249</v>
      </c>
      <c r="F68" s="12">
        <v>1312249</v>
      </c>
      <c r="G68" s="12">
        <v>1002339</v>
      </c>
      <c r="H68" s="12">
        <v>41844</v>
      </c>
      <c r="I68" s="12"/>
      <c r="J68" s="12"/>
      <c r="K68" s="12"/>
      <c r="L68" s="12"/>
      <c r="M68" s="12"/>
      <c r="N68" s="12"/>
      <c r="O68" s="12"/>
      <c r="P68" s="12">
        <f t="shared" si="0"/>
        <v>1312249</v>
      </c>
    </row>
    <row r="69" spans="1:16" ht="47.25">
      <c r="A69" s="21"/>
      <c r="B69" s="21"/>
      <c r="C69" s="27"/>
      <c r="D69" s="11" t="s">
        <v>258</v>
      </c>
      <c r="E69" s="12">
        <v>1030521</v>
      </c>
      <c r="F69" s="12">
        <v>1303521</v>
      </c>
      <c r="G69" s="12">
        <v>850185</v>
      </c>
      <c r="H69" s="12"/>
      <c r="I69" s="12"/>
      <c r="J69" s="12"/>
      <c r="K69" s="12"/>
      <c r="L69" s="12"/>
      <c r="M69" s="12"/>
      <c r="N69" s="12"/>
      <c r="O69" s="12"/>
      <c r="P69" s="12">
        <f t="shared" si="0"/>
        <v>1030521</v>
      </c>
    </row>
    <row r="70" spans="1:16" ht="15.75">
      <c r="A70" s="7"/>
      <c r="B70" s="10">
        <v>5000</v>
      </c>
      <c r="C70" s="10"/>
      <c r="D70" s="5" t="s">
        <v>259</v>
      </c>
      <c r="E70" s="14">
        <f>E71</f>
        <v>5732097</v>
      </c>
      <c r="F70" s="14">
        <f>F71</f>
        <v>5732097</v>
      </c>
      <c r="G70" s="14">
        <f>G71</f>
        <v>3433456</v>
      </c>
      <c r="H70" s="14">
        <f>H71</f>
        <v>1288094</v>
      </c>
      <c r="I70" s="14"/>
      <c r="J70" s="14"/>
      <c r="K70" s="14"/>
      <c r="L70" s="14"/>
      <c r="M70" s="14"/>
      <c r="N70" s="14"/>
      <c r="O70" s="14"/>
      <c r="P70" s="14">
        <f>P71</f>
        <v>5732097</v>
      </c>
    </row>
    <row r="71" spans="1:16" ht="47.25">
      <c r="A71" s="21" t="s">
        <v>105</v>
      </c>
      <c r="B71" s="21" t="s">
        <v>107</v>
      </c>
      <c r="C71" s="27" t="s">
        <v>106</v>
      </c>
      <c r="D71" s="28" t="s">
        <v>108</v>
      </c>
      <c r="E71" s="12">
        <v>5732097</v>
      </c>
      <c r="F71" s="12">
        <v>5732097</v>
      </c>
      <c r="G71" s="12">
        <v>3433456</v>
      </c>
      <c r="H71" s="12">
        <v>1288094</v>
      </c>
      <c r="I71" s="12"/>
      <c r="J71" s="12"/>
      <c r="K71" s="12"/>
      <c r="L71" s="12"/>
      <c r="M71" s="12"/>
      <c r="N71" s="12"/>
      <c r="O71" s="12"/>
      <c r="P71" s="12">
        <f t="shared" si="0"/>
        <v>5732097</v>
      </c>
    </row>
    <row r="72" spans="1:16" ht="31.5">
      <c r="A72" s="21"/>
      <c r="B72" s="21"/>
      <c r="C72" s="27"/>
      <c r="D72" s="17" t="s">
        <v>246</v>
      </c>
      <c r="E72" s="12">
        <v>158755</v>
      </c>
      <c r="F72" s="12">
        <v>158755</v>
      </c>
      <c r="G72" s="12">
        <v>56512</v>
      </c>
      <c r="H72" s="12">
        <v>90173</v>
      </c>
      <c r="I72" s="12"/>
      <c r="J72" s="12"/>
      <c r="K72" s="12"/>
      <c r="L72" s="12"/>
      <c r="M72" s="12"/>
      <c r="N72" s="12"/>
      <c r="O72" s="12"/>
      <c r="P72" s="12">
        <f t="shared" si="0"/>
        <v>158755</v>
      </c>
    </row>
    <row r="73" spans="1:16" ht="15.75">
      <c r="A73" s="7"/>
      <c r="B73" s="7">
        <v>7000</v>
      </c>
      <c r="C73" s="8"/>
      <c r="D73" s="9" t="s">
        <v>239</v>
      </c>
      <c r="E73" s="14"/>
      <c r="F73" s="14"/>
      <c r="G73" s="14"/>
      <c r="H73" s="14"/>
      <c r="I73" s="14"/>
      <c r="J73" s="14">
        <f>J74+J75+J76</f>
        <v>24820812</v>
      </c>
      <c r="K73" s="14">
        <f>K74+K75+K76</f>
        <v>24820812</v>
      </c>
      <c r="L73" s="14"/>
      <c r="M73" s="14"/>
      <c r="N73" s="14"/>
      <c r="O73" s="14">
        <f>O74+O75+O76</f>
        <v>24820812</v>
      </c>
      <c r="P73" s="14">
        <f>P74+P75+P76</f>
        <v>24820812</v>
      </c>
    </row>
    <row r="74" spans="1:16" ht="31.5">
      <c r="A74" s="21" t="s">
        <v>109</v>
      </c>
      <c r="B74" s="21" t="s">
        <v>110</v>
      </c>
      <c r="C74" s="27" t="s">
        <v>61</v>
      </c>
      <c r="D74" s="28" t="s">
        <v>111</v>
      </c>
      <c r="E74" s="12"/>
      <c r="F74" s="12"/>
      <c r="G74" s="12"/>
      <c r="H74" s="12"/>
      <c r="I74" s="12"/>
      <c r="J74" s="12">
        <v>16374924</v>
      </c>
      <c r="K74" s="12">
        <v>16374924</v>
      </c>
      <c r="L74" s="12"/>
      <c r="M74" s="12"/>
      <c r="N74" s="12"/>
      <c r="O74" s="12">
        <v>16374924</v>
      </c>
      <c r="P74" s="12">
        <f t="shared" si="0"/>
        <v>16374924</v>
      </c>
    </row>
    <row r="75" spans="1:16" ht="31.5">
      <c r="A75" s="21" t="s">
        <v>112</v>
      </c>
      <c r="B75" s="21" t="s">
        <v>113</v>
      </c>
      <c r="C75" s="27" t="s">
        <v>61</v>
      </c>
      <c r="D75" s="28" t="s">
        <v>114</v>
      </c>
      <c r="E75" s="12"/>
      <c r="F75" s="12"/>
      <c r="G75" s="12"/>
      <c r="H75" s="12"/>
      <c r="I75" s="12"/>
      <c r="J75" s="12">
        <v>145888</v>
      </c>
      <c r="K75" s="12">
        <v>145888</v>
      </c>
      <c r="L75" s="12"/>
      <c r="M75" s="12"/>
      <c r="N75" s="12"/>
      <c r="O75" s="12">
        <v>145888</v>
      </c>
      <c r="P75" s="12">
        <f t="shared" si="0"/>
        <v>145888</v>
      </c>
    </row>
    <row r="76" spans="1:16" ht="31.5">
      <c r="A76" s="21" t="s">
        <v>115</v>
      </c>
      <c r="B76" s="21" t="s">
        <v>116</v>
      </c>
      <c r="C76" s="27" t="s">
        <v>28</v>
      </c>
      <c r="D76" s="28" t="s">
        <v>117</v>
      </c>
      <c r="E76" s="12"/>
      <c r="F76" s="12"/>
      <c r="G76" s="12"/>
      <c r="H76" s="12"/>
      <c r="I76" s="12"/>
      <c r="J76" s="12">
        <v>8300000</v>
      </c>
      <c r="K76" s="12">
        <v>8300000</v>
      </c>
      <c r="L76" s="12"/>
      <c r="M76" s="12"/>
      <c r="N76" s="12"/>
      <c r="O76" s="12">
        <v>8300000</v>
      </c>
      <c r="P76" s="12">
        <f t="shared" si="0"/>
        <v>8300000</v>
      </c>
    </row>
    <row r="77" spans="1:16" ht="31.5">
      <c r="A77" s="4" t="s">
        <v>118</v>
      </c>
      <c r="B77" s="4"/>
      <c r="C77" s="4"/>
      <c r="D77" s="15" t="s">
        <v>260</v>
      </c>
      <c r="E77" s="14">
        <v>10091349</v>
      </c>
      <c r="F77" s="14">
        <v>10091349</v>
      </c>
      <c r="G77" s="14">
        <v>4980389</v>
      </c>
      <c r="H77" s="14">
        <v>111461</v>
      </c>
      <c r="I77" s="14"/>
      <c r="J77" s="14">
        <v>6113241</v>
      </c>
      <c r="K77" s="14">
        <v>6059641</v>
      </c>
      <c r="L77" s="14">
        <v>53600</v>
      </c>
      <c r="M77" s="14">
        <v>43800</v>
      </c>
      <c r="N77" s="14"/>
      <c r="O77" s="14">
        <v>6059641</v>
      </c>
      <c r="P77" s="14">
        <f aca="true" t="shared" si="5" ref="P77:P121">E77+J77</f>
        <v>16204590</v>
      </c>
    </row>
    <row r="78" spans="1:16" ht="47.25">
      <c r="A78" s="4" t="s">
        <v>119</v>
      </c>
      <c r="B78" s="4"/>
      <c r="C78" s="4"/>
      <c r="D78" s="15" t="s">
        <v>261</v>
      </c>
      <c r="E78" s="14">
        <v>10091349</v>
      </c>
      <c r="F78" s="14">
        <v>10091349</v>
      </c>
      <c r="G78" s="14">
        <v>4980389</v>
      </c>
      <c r="H78" s="14">
        <v>111461</v>
      </c>
      <c r="I78" s="14"/>
      <c r="J78" s="14">
        <v>6113241</v>
      </c>
      <c r="K78" s="14">
        <v>6059641</v>
      </c>
      <c r="L78" s="14">
        <v>53600</v>
      </c>
      <c r="M78" s="14">
        <v>43800</v>
      </c>
      <c r="N78" s="14"/>
      <c r="O78" s="14">
        <v>6059641</v>
      </c>
      <c r="P78" s="14">
        <f t="shared" si="5"/>
        <v>16204590</v>
      </c>
    </row>
    <row r="79" spans="1:16" ht="31.5">
      <c r="A79" s="4"/>
      <c r="B79" s="10">
        <v>3000</v>
      </c>
      <c r="C79" s="10"/>
      <c r="D79" s="5" t="s">
        <v>262</v>
      </c>
      <c r="E79" s="14">
        <f>E80+E81+E82+E83+E84+E86+E87+E89+E90</f>
        <v>10091349</v>
      </c>
      <c r="F79" s="14">
        <f aca="true" t="shared" si="6" ref="F79:P79">F80+F81+F82+F83+F84+F86+F87+F89+F90</f>
        <v>10091349</v>
      </c>
      <c r="G79" s="14">
        <f t="shared" si="6"/>
        <v>4980389</v>
      </c>
      <c r="H79" s="14">
        <f t="shared" si="6"/>
        <v>111461</v>
      </c>
      <c r="I79" s="14"/>
      <c r="J79" s="14">
        <f t="shared" si="6"/>
        <v>168411</v>
      </c>
      <c r="K79" s="14">
        <f t="shared" si="6"/>
        <v>114811</v>
      </c>
      <c r="L79" s="14">
        <f t="shared" si="6"/>
        <v>53600</v>
      </c>
      <c r="M79" s="14">
        <f t="shared" si="6"/>
        <v>43800</v>
      </c>
      <c r="N79" s="14"/>
      <c r="O79" s="14">
        <f t="shared" si="6"/>
        <v>114811</v>
      </c>
      <c r="P79" s="14">
        <f t="shared" si="6"/>
        <v>10259760</v>
      </c>
    </row>
    <row r="80" spans="1:16" ht="47.25">
      <c r="A80" s="21" t="s">
        <v>120</v>
      </c>
      <c r="B80" s="21" t="s">
        <v>122</v>
      </c>
      <c r="C80" s="27" t="s">
        <v>121</v>
      </c>
      <c r="D80" s="28" t="s">
        <v>123</v>
      </c>
      <c r="E80" s="12">
        <v>1063</v>
      </c>
      <c r="F80" s="12">
        <v>1063</v>
      </c>
      <c r="G80" s="12"/>
      <c r="H80" s="12"/>
      <c r="I80" s="12"/>
      <c r="J80" s="12"/>
      <c r="K80" s="12"/>
      <c r="L80" s="12"/>
      <c r="M80" s="12"/>
      <c r="N80" s="12"/>
      <c r="O80" s="12"/>
      <c r="P80" s="12">
        <f t="shared" si="5"/>
        <v>1063</v>
      </c>
    </row>
    <row r="81" spans="1:16" ht="31.5">
      <c r="A81" s="21" t="s">
        <v>124</v>
      </c>
      <c r="B81" s="21" t="s">
        <v>126</v>
      </c>
      <c r="C81" s="27" t="s">
        <v>125</v>
      </c>
      <c r="D81" s="28" t="s">
        <v>127</v>
      </c>
      <c r="E81" s="12">
        <v>147480</v>
      </c>
      <c r="F81" s="12">
        <v>147480</v>
      </c>
      <c r="G81" s="12"/>
      <c r="H81" s="12"/>
      <c r="I81" s="12"/>
      <c r="J81" s="12"/>
      <c r="K81" s="12"/>
      <c r="L81" s="12"/>
      <c r="M81" s="12"/>
      <c r="N81" s="12"/>
      <c r="O81" s="12"/>
      <c r="P81" s="12">
        <f t="shared" si="5"/>
        <v>147480</v>
      </c>
    </row>
    <row r="82" spans="1:16" ht="47.25">
      <c r="A82" s="21" t="s">
        <v>128</v>
      </c>
      <c r="B82" s="21" t="s">
        <v>129</v>
      </c>
      <c r="C82" s="27" t="s">
        <v>125</v>
      </c>
      <c r="D82" s="28" t="s">
        <v>130</v>
      </c>
      <c r="E82" s="12">
        <v>1384492</v>
      </c>
      <c r="F82" s="12">
        <v>1384492</v>
      </c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5"/>
        <v>1384492</v>
      </c>
    </row>
    <row r="83" spans="1:16" ht="47.25">
      <c r="A83" s="21" t="s">
        <v>131</v>
      </c>
      <c r="B83" s="21" t="s">
        <v>132</v>
      </c>
      <c r="C83" s="27" t="s">
        <v>125</v>
      </c>
      <c r="D83" s="28" t="s">
        <v>133</v>
      </c>
      <c r="E83" s="12">
        <v>500000</v>
      </c>
      <c r="F83" s="12">
        <v>500000</v>
      </c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5"/>
        <v>500000</v>
      </c>
    </row>
    <row r="84" spans="1:16" ht="78.75">
      <c r="A84" s="21" t="s">
        <v>134</v>
      </c>
      <c r="B84" s="21" t="s">
        <v>135</v>
      </c>
      <c r="C84" s="27" t="s">
        <v>86</v>
      </c>
      <c r="D84" s="28" t="s">
        <v>136</v>
      </c>
      <c r="E84" s="12">
        <v>5509388</v>
      </c>
      <c r="F84" s="12">
        <v>5509388</v>
      </c>
      <c r="G84" s="12">
        <v>4243392</v>
      </c>
      <c r="H84" s="12">
        <v>82127</v>
      </c>
      <c r="I84" s="12"/>
      <c r="J84" s="12">
        <v>53600</v>
      </c>
      <c r="K84" s="12"/>
      <c r="L84" s="12">
        <v>53600</v>
      </c>
      <c r="M84" s="12">
        <v>43800</v>
      </c>
      <c r="N84" s="12"/>
      <c r="O84" s="12"/>
      <c r="P84" s="12">
        <f t="shared" si="5"/>
        <v>5562988</v>
      </c>
    </row>
    <row r="85" spans="1:16" ht="31.5">
      <c r="A85" s="21"/>
      <c r="B85" s="21"/>
      <c r="C85" s="27"/>
      <c r="D85" s="11" t="s">
        <v>246</v>
      </c>
      <c r="E85" s="12">
        <v>602158</v>
      </c>
      <c r="F85" s="12">
        <v>602158</v>
      </c>
      <c r="G85" s="12">
        <v>475498</v>
      </c>
      <c r="H85" s="12">
        <v>5925</v>
      </c>
      <c r="I85" s="12"/>
      <c r="J85" s="12"/>
      <c r="K85" s="12"/>
      <c r="L85" s="12"/>
      <c r="M85" s="12"/>
      <c r="N85" s="12"/>
      <c r="O85" s="12"/>
      <c r="P85" s="12">
        <f t="shared" si="5"/>
        <v>602158</v>
      </c>
    </row>
    <row r="86" spans="1:16" ht="47.25">
      <c r="A86" s="21" t="s">
        <v>137</v>
      </c>
      <c r="B86" s="21" t="s">
        <v>139</v>
      </c>
      <c r="C86" s="27" t="s">
        <v>138</v>
      </c>
      <c r="D86" s="28" t="s">
        <v>140</v>
      </c>
      <c r="E86" s="12">
        <v>979210</v>
      </c>
      <c r="F86" s="12">
        <v>979210</v>
      </c>
      <c r="G86" s="12">
        <v>736997</v>
      </c>
      <c r="H86" s="12">
        <v>29334</v>
      </c>
      <c r="I86" s="12"/>
      <c r="J86" s="12"/>
      <c r="K86" s="12"/>
      <c r="L86" s="12"/>
      <c r="M86" s="12"/>
      <c r="N86" s="12"/>
      <c r="O86" s="12"/>
      <c r="P86" s="12">
        <f t="shared" si="5"/>
        <v>979210</v>
      </c>
    </row>
    <row r="87" spans="1:16" ht="110.25">
      <c r="A87" s="21" t="s">
        <v>141</v>
      </c>
      <c r="B87" s="21" t="s">
        <v>143</v>
      </c>
      <c r="C87" s="27" t="s">
        <v>142</v>
      </c>
      <c r="D87" s="28" t="s">
        <v>144</v>
      </c>
      <c r="E87" s="12">
        <v>205350</v>
      </c>
      <c r="F87" s="12">
        <v>205350</v>
      </c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5"/>
        <v>205350</v>
      </c>
    </row>
    <row r="88" spans="1:16" ht="31.5">
      <c r="A88" s="21"/>
      <c r="B88" s="21"/>
      <c r="C88" s="27"/>
      <c r="D88" s="11" t="s">
        <v>246</v>
      </c>
      <c r="E88" s="12">
        <v>37830</v>
      </c>
      <c r="F88" s="12">
        <v>37830</v>
      </c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5"/>
        <v>37830</v>
      </c>
    </row>
    <row r="89" spans="1:16" ht="63">
      <c r="A89" s="21" t="s">
        <v>145</v>
      </c>
      <c r="B89" s="21" t="s">
        <v>146</v>
      </c>
      <c r="C89" s="27" t="s">
        <v>121</v>
      </c>
      <c r="D89" s="28" t="s">
        <v>147</v>
      </c>
      <c r="E89" s="12">
        <v>80292</v>
      </c>
      <c r="F89" s="12">
        <v>80292</v>
      </c>
      <c r="G89" s="12"/>
      <c r="H89" s="12"/>
      <c r="I89" s="12"/>
      <c r="J89" s="12">
        <v>114811</v>
      </c>
      <c r="K89" s="12">
        <v>114811</v>
      </c>
      <c r="L89" s="12"/>
      <c r="M89" s="12"/>
      <c r="N89" s="12"/>
      <c r="O89" s="12">
        <v>114811</v>
      </c>
      <c r="P89" s="12">
        <f t="shared" si="5"/>
        <v>195103</v>
      </c>
    </row>
    <row r="90" spans="1:16" ht="31.5">
      <c r="A90" s="21" t="s">
        <v>148</v>
      </c>
      <c r="B90" s="21" t="s">
        <v>149</v>
      </c>
      <c r="C90" s="27" t="s">
        <v>90</v>
      </c>
      <c r="D90" s="28" t="s">
        <v>150</v>
      </c>
      <c r="E90" s="12">
        <v>1284074</v>
      </c>
      <c r="F90" s="12">
        <v>1284074</v>
      </c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5"/>
        <v>1284074</v>
      </c>
    </row>
    <row r="91" spans="1:16" ht="15.75">
      <c r="A91" s="3"/>
      <c r="B91" s="13">
        <v>6000</v>
      </c>
      <c r="C91" s="13"/>
      <c r="D91" s="5" t="s">
        <v>251</v>
      </c>
      <c r="E91" s="14"/>
      <c r="F91" s="14"/>
      <c r="G91" s="14"/>
      <c r="H91" s="14"/>
      <c r="I91" s="14"/>
      <c r="J91" s="14">
        <f>J92</f>
        <v>2533506</v>
      </c>
      <c r="K91" s="14">
        <f>K92</f>
        <v>2533506</v>
      </c>
      <c r="L91" s="14"/>
      <c r="M91" s="14"/>
      <c r="N91" s="14"/>
      <c r="O91" s="14">
        <f>O92</f>
        <v>2533506</v>
      </c>
      <c r="P91" s="14">
        <f>P92</f>
        <v>2533506</v>
      </c>
    </row>
    <row r="92" spans="1:16" ht="110.25">
      <c r="A92" s="21" t="s">
        <v>151</v>
      </c>
      <c r="B92" s="21" t="s">
        <v>153</v>
      </c>
      <c r="C92" s="27" t="s">
        <v>152</v>
      </c>
      <c r="D92" s="28" t="s">
        <v>154</v>
      </c>
      <c r="E92" s="12"/>
      <c r="F92" s="12"/>
      <c r="G92" s="12"/>
      <c r="H92" s="12"/>
      <c r="I92" s="12"/>
      <c r="J92" s="12">
        <v>2533506</v>
      </c>
      <c r="K92" s="12">
        <v>2533506</v>
      </c>
      <c r="L92" s="12"/>
      <c r="M92" s="12"/>
      <c r="N92" s="12"/>
      <c r="O92" s="12">
        <v>2533506</v>
      </c>
      <c r="P92" s="12">
        <f t="shared" si="5"/>
        <v>2533506</v>
      </c>
    </row>
    <row r="93" spans="1:16" ht="15.75">
      <c r="A93" s="3"/>
      <c r="B93" s="7">
        <v>7000</v>
      </c>
      <c r="C93" s="8"/>
      <c r="D93" s="9" t="s">
        <v>239</v>
      </c>
      <c r="E93" s="14"/>
      <c r="F93" s="14"/>
      <c r="G93" s="14"/>
      <c r="H93" s="14"/>
      <c r="I93" s="14"/>
      <c r="J93" s="14">
        <f>J94</f>
        <v>3411324</v>
      </c>
      <c r="K93" s="14">
        <f>K94</f>
        <v>3411324</v>
      </c>
      <c r="L93" s="14"/>
      <c r="M93" s="14"/>
      <c r="N93" s="14"/>
      <c r="O93" s="14">
        <f>O94</f>
        <v>3411324</v>
      </c>
      <c r="P93" s="14">
        <f>P94</f>
        <v>3411324</v>
      </c>
    </row>
    <row r="94" spans="1:16" ht="31.5">
      <c r="A94" s="21" t="s">
        <v>155</v>
      </c>
      <c r="B94" s="21" t="s">
        <v>156</v>
      </c>
      <c r="C94" s="27" t="s">
        <v>61</v>
      </c>
      <c r="D94" s="28" t="s">
        <v>157</v>
      </c>
      <c r="E94" s="12"/>
      <c r="F94" s="12"/>
      <c r="G94" s="12"/>
      <c r="H94" s="12"/>
      <c r="I94" s="12"/>
      <c r="J94" s="12">
        <v>3411324</v>
      </c>
      <c r="K94" s="12">
        <v>3411324</v>
      </c>
      <c r="L94" s="12"/>
      <c r="M94" s="12"/>
      <c r="N94" s="12"/>
      <c r="O94" s="12">
        <v>3411324</v>
      </c>
      <c r="P94" s="12">
        <f t="shared" si="5"/>
        <v>3411324</v>
      </c>
    </row>
    <row r="95" spans="1:16" ht="47.25">
      <c r="A95" s="4" t="s">
        <v>158</v>
      </c>
      <c r="B95" s="4"/>
      <c r="C95" s="4"/>
      <c r="D95" s="15" t="s">
        <v>263</v>
      </c>
      <c r="E95" s="14">
        <v>3054300</v>
      </c>
      <c r="F95" s="14">
        <v>3054300</v>
      </c>
      <c r="G95" s="14">
        <v>2000689</v>
      </c>
      <c r="H95" s="14">
        <v>163647</v>
      </c>
      <c r="I95" s="14"/>
      <c r="J95" s="14">
        <v>360800</v>
      </c>
      <c r="K95" s="14">
        <v>360800</v>
      </c>
      <c r="L95" s="14"/>
      <c r="M95" s="14"/>
      <c r="N95" s="14"/>
      <c r="O95" s="14">
        <v>360800</v>
      </c>
      <c r="P95" s="14">
        <f t="shared" si="5"/>
        <v>3415100</v>
      </c>
    </row>
    <row r="96" spans="1:16" ht="47.25">
      <c r="A96" s="4" t="s">
        <v>159</v>
      </c>
      <c r="B96" s="4"/>
      <c r="C96" s="4"/>
      <c r="D96" s="15" t="s">
        <v>264</v>
      </c>
      <c r="E96" s="14">
        <v>3054300</v>
      </c>
      <c r="F96" s="14">
        <v>3054300</v>
      </c>
      <c r="G96" s="14">
        <v>2000689</v>
      </c>
      <c r="H96" s="14">
        <v>163647</v>
      </c>
      <c r="I96" s="14"/>
      <c r="J96" s="14">
        <v>360800</v>
      </c>
      <c r="K96" s="14">
        <v>360800</v>
      </c>
      <c r="L96" s="14"/>
      <c r="M96" s="14"/>
      <c r="N96" s="14"/>
      <c r="O96" s="14">
        <v>360800</v>
      </c>
      <c r="P96" s="14">
        <f t="shared" si="5"/>
        <v>3415100</v>
      </c>
    </row>
    <row r="97" spans="1:16" ht="31.5">
      <c r="A97" s="4"/>
      <c r="B97" s="10">
        <v>3000</v>
      </c>
      <c r="C97" s="10"/>
      <c r="D97" s="5" t="s">
        <v>262</v>
      </c>
      <c r="E97" s="14">
        <f>E98</f>
        <v>3054300</v>
      </c>
      <c r="F97" s="14">
        <f aca="true" t="shared" si="7" ref="F97:P97">F98</f>
        <v>3054300</v>
      </c>
      <c r="G97" s="14">
        <f t="shared" si="7"/>
        <v>2000689</v>
      </c>
      <c r="H97" s="14">
        <f t="shared" si="7"/>
        <v>163647</v>
      </c>
      <c r="I97" s="14"/>
      <c r="J97" s="14">
        <f t="shared" si="7"/>
        <v>60800</v>
      </c>
      <c r="K97" s="14">
        <f t="shared" si="7"/>
        <v>60800</v>
      </c>
      <c r="L97" s="14"/>
      <c r="M97" s="14"/>
      <c r="N97" s="14"/>
      <c r="O97" s="14">
        <f t="shared" si="7"/>
        <v>60800</v>
      </c>
      <c r="P97" s="14">
        <f t="shared" si="7"/>
        <v>3115100</v>
      </c>
    </row>
    <row r="98" spans="1:16" ht="94.5">
      <c r="A98" s="21" t="s">
        <v>160</v>
      </c>
      <c r="B98" s="21" t="s">
        <v>161</v>
      </c>
      <c r="C98" s="27" t="s">
        <v>138</v>
      </c>
      <c r="D98" s="28" t="s">
        <v>162</v>
      </c>
      <c r="E98" s="12">
        <v>3054300</v>
      </c>
      <c r="F98" s="12">
        <v>3054300</v>
      </c>
      <c r="G98" s="12">
        <v>2000689</v>
      </c>
      <c r="H98" s="12">
        <v>163647</v>
      </c>
      <c r="I98" s="12"/>
      <c r="J98" s="12">
        <v>60800</v>
      </c>
      <c r="K98" s="12">
        <v>60800</v>
      </c>
      <c r="L98" s="12"/>
      <c r="M98" s="12"/>
      <c r="N98" s="12"/>
      <c r="O98" s="12">
        <v>60800</v>
      </c>
      <c r="P98" s="12">
        <f t="shared" si="5"/>
        <v>3115100</v>
      </c>
    </row>
    <row r="99" spans="1:16" ht="15.75">
      <c r="A99" s="3"/>
      <c r="B99" s="7">
        <v>7000</v>
      </c>
      <c r="C99" s="8"/>
      <c r="D99" s="9" t="s">
        <v>239</v>
      </c>
      <c r="E99" s="14"/>
      <c r="F99" s="14"/>
      <c r="G99" s="14"/>
      <c r="H99" s="14"/>
      <c r="I99" s="14"/>
      <c r="J99" s="14">
        <f>J100</f>
        <v>300000</v>
      </c>
      <c r="K99" s="14">
        <f>K100</f>
        <v>300000</v>
      </c>
      <c r="L99" s="14"/>
      <c r="M99" s="14"/>
      <c r="N99" s="14"/>
      <c r="O99" s="14">
        <f>O100</f>
        <v>300000</v>
      </c>
      <c r="P99" s="14">
        <f>P100</f>
        <v>300000</v>
      </c>
    </row>
    <row r="100" spans="1:16" ht="31.5">
      <c r="A100" s="21" t="s">
        <v>163</v>
      </c>
      <c r="B100" s="21" t="s">
        <v>156</v>
      </c>
      <c r="C100" s="27" t="s">
        <v>61</v>
      </c>
      <c r="D100" s="28" t="s">
        <v>157</v>
      </c>
      <c r="E100" s="12"/>
      <c r="F100" s="12"/>
      <c r="G100" s="12"/>
      <c r="H100" s="12"/>
      <c r="I100" s="12"/>
      <c r="J100" s="12">
        <v>300000</v>
      </c>
      <c r="K100" s="12">
        <v>300000</v>
      </c>
      <c r="L100" s="12"/>
      <c r="M100" s="12"/>
      <c r="N100" s="12"/>
      <c r="O100" s="12">
        <v>300000</v>
      </c>
      <c r="P100" s="12">
        <f t="shared" si="5"/>
        <v>300000</v>
      </c>
    </row>
    <row r="101" spans="1:16" ht="47.25">
      <c r="A101" s="7" t="s">
        <v>164</v>
      </c>
      <c r="B101" s="7"/>
      <c r="C101" s="8"/>
      <c r="D101" s="18" t="s">
        <v>265</v>
      </c>
      <c r="E101" s="14">
        <v>13922173</v>
      </c>
      <c r="F101" s="14">
        <v>13922173</v>
      </c>
      <c r="G101" s="14">
        <v>9259044</v>
      </c>
      <c r="H101" s="14">
        <v>1416799</v>
      </c>
      <c r="I101" s="14"/>
      <c r="J101" s="14">
        <v>891665</v>
      </c>
      <c r="K101" s="14">
        <v>490740</v>
      </c>
      <c r="L101" s="14">
        <v>400925</v>
      </c>
      <c r="M101" s="14">
        <v>146600</v>
      </c>
      <c r="N101" s="14"/>
      <c r="O101" s="14">
        <v>490740</v>
      </c>
      <c r="P101" s="14">
        <f t="shared" si="5"/>
        <v>14813838</v>
      </c>
    </row>
    <row r="102" spans="1:16" ht="47.25">
      <c r="A102" s="7" t="s">
        <v>165</v>
      </c>
      <c r="B102" s="7"/>
      <c r="C102" s="8"/>
      <c r="D102" s="18" t="s">
        <v>266</v>
      </c>
      <c r="E102" s="14">
        <v>13922173</v>
      </c>
      <c r="F102" s="14">
        <v>13922173</v>
      </c>
      <c r="G102" s="14">
        <v>9259044</v>
      </c>
      <c r="H102" s="14">
        <v>1416799</v>
      </c>
      <c r="I102" s="14"/>
      <c r="J102" s="14">
        <v>891665</v>
      </c>
      <c r="K102" s="14">
        <v>490740</v>
      </c>
      <c r="L102" s="14">
        <v>400925</v>
      </c>
      <c r="M102" s="14">
        <v>146600</v>
      </c>
      <c r="N102" s="14"/>
      <c r="O102" s="14">
        <v>490740</v>
      </c>
      <c r="P102" s="14">
        <f t="shared" si="5"/>
        <v>14813838</v>
      </c>
    </row>
    <row r="103" spans="1:16" ht="15.75">
      <c r="A103" s="4"/>
      <c r="B103" s="10">
        <v>1000</v>
      </c>
      <c r="C103" s="10"/>
      <c r="D103" s="5" t="s">
        <v>255</v>
      </c>
      <c r="E103" s="14">
        <f>E104</f>
        <v>3691208</v>
      </c>
      <c r="F103" s="14">
        <f aca="true" t="shared" si="8" ref="F103:P103">F104</f>
        <v>3691208</v>
      </c>
      <c r="G103" s="14">
        <f t="shared" si="8"/>
        <v>2970208</v>
      </c>
      <c r="H103" s="14">
        <f t="shared" si="8"/>
        <v>73748</v>
      </c>
      <c r="I103" s="14"/>
      <c r="J103" s="14">
        <f t="shared" si="8"/>
        <v>171225</v>
      </c>
      <c r="K103" s="14"/>
      <c r="L103" s="14">
        <f t="shared" si="8"/>
        <v>171225</v>
      </c>
      <c r="M103" s="14"/>
      <c r="N103" s="14"/>
      <c r="O103" s="14"/>
      <c r="P103" s="14">
        <f t="shared" si="8"/>
        <v>3862433</v>
      </c>
    </row>
    <row r="104" spans="1:16" ht="31.5">
      <c r="A104" s="21" t="s">
        <v>166</v>
      </c>
      <c r="B104" s="21" t="s">
        <v>167</v>
      </c>
      <c r="C104" s="27" t="s">
        <v>89</v>
      </c>
      <c r="D104" s="28" t="s">
        <v>168</v>
      </c>
      <c r="E104" s="12">
        <v>3691208</v>
      </c>
      <c r="F104" s="12">
        <v>3691208</v>
      </c>
      <c r="G104" s="12">
        <v>2970208</v>
      </c>
      <c r="H104" s="12">
        <v>73748</v>
      </c>
      <c r="I104" s="12"/>
      <c r="J104" s="12">
        <v>171225</v>
      </c>
      <c r="K104" s="12"/>
      <c r="L104" s="12">
        <v>171225</v>
      </c>
      <c r="M104" s="12"/>
      <c r="N104" s="12"/>
      <c r="O104" s="12"/>
      <c r="P104" s="12">
        <f t="shared" si="5"/>
        <v>3862433</v>
      </c>
    </row>
    <row r="105" spans="1:16" ht="31.5">
      <c r="A105" s="21"/>
      <c r="B105" s="21"/>
      <c r="C105" s="27"/>
      <c r="D105" s="11" t="s">
        <v>246</v>
      </c>
      <c r="E105" s="12">
        <v>463248</v>
      </c>
      <c r="F105" s="12">
        <v>463248</v>
      </c>
      <c r="G105" s="12">
        <v>327808</v>
      </c>
      <c r="H105" s="12">
        <v>63378</v>
      </c>
      <c r="I105" s="12"/>
      <c r="J105" s="12"/>
      <c r="K105" s="12"/>
      <c r="L105" s="12"/>
      <c r="M105" s="12"/>
      <c r="N105" s="12"/>
      <c r="O105" s="12"/>
      <c r="P105" s="12">
        <f t="shared" si="5"/>
        <v>463248</v>
      </c>
    </row>
    <row r="106" spans="1:16" ht="31.5">
      <c r="A106" s="3"/>
      <c r="B106" s="10">
        <v>3000</v>
      </c>
      <c r="C106" s="10"/>
      <c r="D106" s="5" t="s">
        <v>262</v>
      </c>
      <c r="E106" s="14">
        <f>E107</f>
        <v>1111948</v>
      </c>
      <c r="F106" s="14">
        <f aca="true" t="shared" si="9" ref="F106:P106">F107</f>
        <v>1111948</v>
      </c>
      <c r="G106" s="14">
        <f t="shared" si="9"/>
        <v>701435</v>
      </c>
      <c r="H106" s="14">
        <f t="shared" si="9"/>
        <v>121622</v>
      </c>
      <c r="I106" s="14"/>
      <c r="J106" s="14">
        <f t="shared" si="9"/>
        <v>11000</v>
      </c>
      <c r="K106" s="14">
        <f t="shared" si="9"/>
        <v>11000</v>
      </c>
      <c r="L106" s="14"/>
      <c r="M106" s="14"/>
      <c r="N106" s="14"/>
      <c r="O106" s="14">
        <f t="shared" si="9"/>
        <v>11000</v>
      </c>
      <c r="P106" s="14">
        <f t="shared" si="9"/>
        <v>1122948</v>
      </c>
    </row>
    <row r="107" spans="1:16" ht="31.5">
      <c r="A107" s="21" t="s">
        <v>169</v>
      </c>
      <c r="B107" s="21" t="s">
        <v>170</v>
      </c>
      <c r="C107" s="27" t="s">
        <v>138</v>
      </c>
      <c r="D107" s="28" t="s">
        <v>171</v>
      </c>
      <c r="E107" s="12">
        <v>1111948</v>
      </c>
      <c r="F107" s="12">
        <v>1111948</v>
      </c>
      <c r="G107" s="12">
        <v>701435</v>
      </c>
      <c r="H107" s="12">
        <v>121622</v>
      </c>
      <c r="I107" s="12"/>
      <c r="J107" s="12">
        <v>11000</v>
      </c>
      <c r="K107" s="12">
        <v>11000</v>
      </c>
      <c r="L107" s="12"/>
      <c r="M107" s="12"/>
      <c r="N107" s="12"/>
      <c r="O107" s="12">
        <v>11000</v>
      </c>
      <c r="P107" s="12">
        <f t="shared" si="5"/>
        <v>1122948</v>
      </c>
    </row>
    <row r="108" spans="1:16" ht="15.75">
      <c r="A108" s="3"/>
      <c r="B108" s="10">
        <v>4000</v>
      </c>
      <c r="C108" s="10"/>
      <c r="D108" s="5" t="s">
        <v>267</v>
      </c>
      <c r="E108" s="14">
        <f>E109+E110+E111+E112</f>
        <v>6800507</v>
      </c>
      <c r="F108" s="14">
        <f aca="true" t="shared" si="10" ref="F108:P108">F109+F110+F111+F112</f>
        <v>6800507</v>
      </c>
      <c r="G108" s="14">
        <f t="shared" si="10"/>
        <v>4166493</v>
      </c>
      <c r="H108" s="14">
        <f t="shared" si="10"/>
        <v>1116627</v>
      </c>
      <c r="I108" s="14"/>
      <c r="J108" s="14">
        <f t="shared" si="10"/>
        <v>274440</v>
      </c>
      <c r="K108" s="14">
        <f t="shared" si="10"/>
        <v>44740</v>
      </c>
      <c r="L108" s="14">
        <f t="shared" si="10"/>
        <v>229700</v>
      </c>
      <c r="M108" s="14">
        <f t="shared" si="10"/>
        <v>146600</v>
      </c>
      <c r="N108" s="14"/>
      <c r="O108" s="14">
        <f t="shared" si="10"/>
        <v>44740</v>
      </c>
      <c r="P108" s="14">
        <f t="shared" si="10"/>
        <v>7074947</v>
      </c>
    </row>
    <row r="109" spans="1:16" ht="15.75">
      <c r="A109" s="21" t="s">
        <v>172</v>
      </c>
      <c r="B109" s="21" t="s">
        <v>174</v>
      </c>
      <c r="C109" s="27" t="s">
        <v>173</v>
      </c>
      <c r="D109" s="28" t="s">
        <v>175</v>
      </c>
      <c r="E109" s="12">
        <v>1242140</v>
      </c>
      <c r="F109" s="12">
        <v>1242140</v>
      </c>
      <c r="G109" s="12">
        <v>741700</v>
      </c>
      <c r="H109" s="12">
        <v>240680</v>
      </c>
      <c r="I109" s="12"/>
      <c r="J109" s="12">
        <v>24640</v>
      </c>
      <c r="K109" s="12">
        <v>20240</v>
      </c>
      <c r="L109" s="12">
        <v>4400</v>
      </c>
      <c r="M109" s="12"/>
      <c r="N109" s="12"/>
      <c r="O109" s="12">
        <v>20240</v>
      </c>
      <c r="P109" s="12">
        <f t="shared" si="5"/>
        <v>1266780</v>
      </c>
    </row>
    <row r="110" spans="1:16" ht="31.5">
      <c r="A110" s="21" t="s">
        <v>176</v>
      </c>
      <c r="B110" s="21" t="s">
        <v>177</v>
      </c>
      <c r="C110" s="27" t="s">
        <v>173</v>
      </c>
      <c r="D110" s="28" t="s">
        <v>178</v>
      </c>
      <c r="E110" s="12">
        <v>2538738</v>
      </c>
      <c r="F110" s="12">
        <v>2538738</v>
      </c>
      <c r="G110" s="12">
        <v>1480300</v>
      </c>
      <c r="H110" s="12">
        <v>612738</v>
      </c>
      <c r="I110" s="12"/>
      <c r="J110" s="12">
        <v>37400</v>
      </c>
      <c r="K110" s="12"/>
      <c r="L110" s="12">
        <v>37400</v>
      </c>
      <c r="M110" s="12"/>
      <c r="N110" s="12"/>
      <c r="O110" s="12">
        <v>0</v>
      </c>
      <c r="P110" s="12">
        <f t="shared" si="5"/>
        <v>2576138</v>
      </c>
    </row>
    <row r="111" spans="1:16" ht="47.25">
      <c r="A111" s="21" t="s">
        <v>179</v>
      </c>
      <c r="B111" s="21" t="s">
        <v>181</v>
      </c>
      <c r="C111" s="27" t="s">
        <v>180</v>
      </c>
      <c r="D111" s="28" t="s">
        <v>182</v>
      </c>
      <c r="E111" s="12">
        <v>2450798</v>
      </c>
      <c r="F111" s="12">
        <v>2450798</v>
      </c>
      <c r="G111" s="12">
        <v>1546600</v>
      </c>
      <c r="H111" s="12">
        <v>258238</v>
      </c>
      <c r="I111" s="12"/>
      <c r="J111" s="12">
        <v>212400</v>
      </c>
      <c r="K111" s="12">
        <v>24500</v>
      </c>
      <c r="L111" s="12">
        <v>187900</v>
      </c>
      <c r="M111" s="12">
        <v>146600</v>
      </c>
      <c r="N111" s="12"/>
      <c r="O111" s="12">
        <v>24500</v>
      </c>
      <c r="P111" s="12">
        <f t="shared" si="5"/>
        <v>2663198</v>
      </c>
    </row>
    <row r="112" spans="1:16" ht="31.5">
      <c r="A112" s="21" t="s">
        <v>183</v>
      </c>
      <c r="B112" s="21" t="s">
        <v>185</v>
      </c>
      <c r="C112" s="27" t="s">
        <v>184</v>
      </c>
      <c r="D112" s="28" t="s">
        <v>186</v>
      </c>
      <c r="E112" s="12">
        <v>568831</v>
      </c>
      <c r="F112" s="12">
        <v>568831</v>
      </c>
      <c r="G112" s="12">
        <v>397893</v>
      </c>
      <c r="H112" s="12">
        <v>4971</v>
      </c>
      <c r="I112" s="12"/>
      <c r="J112" s="12"/>
      <c r="K112" s="12"/>
      <c r="L112" s="12"/>
      <c r="M112" s="12"/>
      <c r="N112" s="12"/>
      <c r="O112" s="12"/>
      <c r="P112" s="12">
        <f t="shared" si="5"/>
        <v>568831</v>
      </c>
    </row>
    <row r="113" spans="1:16" ht="15.75">
      <c r="A113" s="3"/>
      <c r="B113" s="10">
        <v>5000</v>
      </c>
      <c r="C113" s="10"/>
      <c r="D113" s="5" t="s">
        <v>259</v>
      </c>
      <c r="E113" s="14">
        <f>E114+E115+E116</f>
        <v>2318510</v>
      </c>
      <c r="F113" s="14">
        <f aca="true" t="shared" si="11" ref="F113:P113">F114+F115+F116</f>
        <v>2318510</v>
      </c>
      <c r="G113" s="14">
        <f t="shared" si="11"/>
        <v>1420908</v>
      </c>
      <c r="H113" s="14">
        <f t="shared" si="11"/>
        <v>104802</v>
      </c>
      <c r="I113" s="14"/>
      <c r="J113" s="14">
        <f t="shared" si="11"/>
        <v>15000</v>
      </c>
      <c r="K113" s="14">
        <f t="shared" si="11"/>
        <v>15000</v>
      </c>
      <c r="L113" s="14"/>
      <c r="M113" s="14"/>
      <c r="N113" s="14"/>
      <c r="O113" s="14">
        <f t="shared" si="11"/>
        <v>15000</v>
      </c>
      <c r="P113" s="14">
        <f t="shared" si="11"/>
        <v>2333510</v>
      </c>
    </row>
    <row r="114" spans="1:16" ht="47.25">
      <c r="A114" s="21" t="s">
        <v>187</v>
      </c>
      <c r="B114" s="21" t="s">
        <v>188</v>
      </c>
      <c r="C114" s="27" t="s">
        <v>106</v>
      </c>
      <c r="D114" s="28" t="s">
        <v>189</v>
      </c>
      <c r="E114" s="12">
        <v>327308</v>
      </c>
      <c r="F114" s="12">
        <v>327308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>
        <f t="shared" si="5"/>
        <v>327308</v>
      </c>
    </row>
    <row r="115" spans="1:16" ht="31.5">
      <c r="A115" s="21" t="s">
        <v>190</v>
      </c>
      <c r="B115" s="21" t="s">
        <v>191</v>
      </c>
      <c r="C115" s="27" t="s">
        <v>106</v>
      </c>
      <c r="D115" s="28" t="s">
        <v>192</v>
      </c>
      <c r="E115" s="12">
        <v>913827</v>
      </c>
      <c r="F115" s="12">
        <v>913827</v>
      </c>
      <c r="G115" s="12">
        <v>618329</v>
      </c>
      <c r="H115" s="12">
        <v>85724</v>
      </c>
      <c r="I115" s="12"/>
      <c r="J115" s="12">
        <v>15000</v>
      </c>
      <c r="K115" s="12">
        <v>15000</v>
      </c>
      <c r="L115" s="12"/>
      <c r="M115" s="12"/>
      <c r="N115" s="12"/>
      <c r="O115" s="12">
        <v>15000</v>
      </c>
      <c r="P115" s="12">
        <f t="shared" si="5"/>
        <v>928827</v>
      </c>
    </row>
    <row r="116" spans="1:16" ht="63">
      <c r="A116" s="21" t="s">
        <v>193</v>
      </c>
      <c r="B116" s="21" t="s">
        <v>194</v>
      </c>
      <c r="C116" s="27" t="s">
        <v>106</v>
      </c>
      <c r="D116" s="28" t="s">
        <v>195</v>
      </c>
      <c r="E116" s="12">
        <v>1077375</v>
      </c>
      <c r="F116" s="12">
        <v>1077375</v>
      </c>
      <c r="G116" s="12">
        <v>802579</v>
      </c>
      <c r="H116" s="12">
        <v>19078</v>
      </c>
      <c r="I116" s="12"/>
      <c r="J116" s="12"/>
      <c r="K116" s="12"/>
      <c r="L116" s="12"/>
      <c r="M116" s="12"/>
      <c r="N116" s="12"/>
      <c r="O116" s="12"/>
      <c r="P116" s="12">
        <f t="shared" si="5"/>
        <v>1077375</v>
      </c>
    </row>
    <row r="117" spans="1:16" ht="31.5">
      <c r="A117" s="21"/>
      <c r="B117" s="21"/>
      <c r="C117" s="27"/>
      <c r="D117" s="11" t="s">
        <v>246</v>
      </c>
      <c r="E117" s="12">
        <v>93655</v>
      </c>
      <c r="F117" s="12">
        <v>93655</v>
      </c>
      <c r="G117" s="12">
        <v>57284</v>
      </c>
      <c r="H117" s="12"/>
      <c r="I117" s="12"/>
      <c r="J117" s="12"/>
      <c r="K117" s="12"/>
      <c r="L117" s="12"/>
      <c r="M117" s="12"/>
      <c r="N117" s="12"/>
      <c r="O117" s="12"/>
      <c r="P117" s="12">
        <f t="shared" si="5"/>
        <v>93655</v>
      </c>
    </row>
    <row r="118" spans="1:16" ht="15.75">
      <c r="A118" s="3"/>
      <c r="B118" s="7">
        <v>7000</v>
      </c>
      <c r="C118" s="8"/>
      <c r="D118" s="9" t="s">
        <v>239</v>
      </c>
      <c r="E118" s="12"/>
      <c r="F118" s="12"/>
      <c r="G118" s="12"/>
      <c r="H118" s="12"/>
      <c r="I118" s="12"/>
      <c r="J118" s="14">
        <f>J119</f>
        <v>420000</v>
      </c>
      <c r="K118" s="14">
        <f aca="true" t="shared" si="12" ref="K118:P118">K119</f>
        <v>420000</v>
      </c>
      <c r="L118" s="14"/>
      <c r="M118" s="14"/>
      <c r="N118" s="14"/>
      <c r="O118" s="14">
        <f t="shared" si="12"/>
        <v>420000</v>
      </c>
      <c r="P118" s="14">
        <f t="shared" si="12"/>
        <v>420000</v>
      </c>
    </row>
    <row r="119" spans="1:16" ht="31.5">
      <c r="A119" s="21">
        <v>1017324</v>
      </c>
      <c r="B119" s="21">
        <v>7324</v>
      </c>
      <c r="C119" s="29" t="s">
        <v>61</v>
      </c>
      <c r="D119" s="26" t="s">
        <v>276</v>
      </c>
      <c r="E119" s="12"/>
      <c r="F119" s="12"/>
      <c r="G119" s="12"/>
      <c r="H119" s="12"/>
      <c r="I119" s="12"/>
      <c r="J119" s="12">
        <v>420000</v>
      </c>
      <c r="K119" s="12">
        <v>420000</v>
      </c>
      <c r="L119" s="12"/>
      <c r="M119" s="12"/>
      <c r="N119" s="12"/>
      <c r="O119" s="12">
        <v>420000</v>
      </c>
      <c r="P119" s="12">
        <v>420000</v>
      </c>
    </row>
    <row r="120" spans="1:16" ht="47.25">
      <c r="A120" s="4" t="s">
        <v>198</v>
      </c>
      <c r="B120" s="4"/>
      <c r="C120" s="4"/>
      <c r="D120" s="15" t="s">
        <v>268</v>
      </c>
      <c r="E120" s="14">
        <v>417841</v>
      </c>
      <c r="F120" s="14">
        <v>417841</v>
      </c>
      <c r="G120" s="14">
        <v>266835</v>
      </c>
      <c r="H120" s="14">
        <v>36175</v>
      </c>
      <c r="I120" s="14"/>
      <c r="J120" s="14"/>
      <c r="K120" s="14"/>
      <c r="L120" s="14"/>
      <c r="M120" s="14"/>
      <c r="N120" s="14"/>
      <c r="O120" s="14"/>
      <c r="P120" s="14">
        <f t="shared" si="5"/>
        <v>417841</v>
      </c>
    </row>
    <row r="121" spans="1:16" ht="47.25">
      <c r="A121" s="4" t="s">
        <v>199</v>
      </c>
      <c r="B121" s="4"/>
      <c r="C121" s="4"/>
      <c r="D121" s="15" t="s">
        <v>269</v>
      </c>
      <c r="E121" s="14">
        <v>417841</v>
      </c>
      <c r="F121" s="14">
        <v>417841</v>
      </c>
      <c r="G121" s="14">
        <v>266835</v>
      </c>
      <c r="H121" s="14">
        <v>36175</v>
      </c>
      <c r="I121" s="14"/>
      <c r="J121" s="14"/>
      <c r="K121" s="14"/>
      <c r="L121" s="14"/>
      <c r="M121" s="14"/>
      <c r="N121" s="14"/>
      <c r="O121" s="14"/>
      <c r="P121" s="14">
        <f t="shared" si="5"/>
        <v>417841</v>
      </c>
    </row>
    <row r="122" spans="1:16" ht="31.5">
      <c r="A122" s="4"/>
      <c r="B122" s="10">
        <v>3000</v>
      </c>
      <c r="C122" s="10"/>
      <c r="D122" s="5" t="s">
        <v>262</v>
      </c>
      <c r="E122" s="14">
        <f>E123</f>
        <v>121340</v>
      </c>
      <c r="F122" s="14">
        <f>F123</f>
        <v>121340</v>
      </c>
      <c r="G122" s="14">
        <f>G123</f>
        <v>71782</v>
      </c>
      <c r="H122" s="14">
        <f>H123</f>
        <v>28087</v>
      </c>
      <c r="I122" s="14"/>
      <c r="J122" s="14"/>
      <c r="K122" s="14"/>
      <c r="L122" s="14"/>
      <c r="M122" s="14"/>
      <c r="N122" s="14"/>
      <c r="O122" s="14"/>
      <c r="P122" s="14">
        <f>P123</f>
        <v>121340</v>
      </c>
    </row>
    <row r="123" spans="1:16" ht="31.5">
      <c r="A123" s="21" t="s">
        <v>200</v>
      </c>
      <c r="B123" s="21" t="s">
        <v>170</v>
      </c>
      <c r="C123" s="27" t="s">
        <v>138</v>
      </c>
      <c r="D123" s="28" t="s">
        <v>171</v>
      </c>
      <c r="E123" s="12">
        <v>121340</v>
      </c>
      <c r="F123" s="12">
        <v>121340</v>
      </c>
      <c r="G123" s="12">
        <v>71782</v>
      </c>
      <c r="H123" s="12">
        <v>28087</v>
      </c>
      <c r="I123" s="12"/>
      <c r="J123" s="12"/>
      <c r="K123" s="12"/>
      <c r="L123" s="12"/>
      <c r="M123" s="12"/>
      <c r="N123" s="12"/>
      <c r="O123" s="12"/>
      <c r="P123" s="12">
        <f aca="true" t="shared" si="13" ref="P123:P142">E123+J123</f>
        <v>121340</v>
      </c>
    </row>
    <row r="124" spans="1:16" ht="15.75">
      <c r="A124" s="3"/>
      <c r="B124" s="10">
        <v>5000</v>
      </c>
      <c r="C124" s="10"/>
      <c r="D124" s="5" t="s">
        <v>259</v>
      </c>
      <c r="E124" s="14">
        <f>E125+E126+E127+E129</f>
        <v>296501</v>
      </c>
      <c r="F124" s="14">
        <f>F125+F126+F127+F129</f>
        <v>296501</v>
      </c>
      <c r="G124" s="14">
        <f>G125+G126+G127+G129</f>
        <v>195053</v>
      </c>
      <c r="H124" s="14">
        <f>H125+H126+H127+H129</f>
        <v>8088</v>
      </c>
      <c r="I124" s="14"/>
      <c r="J124" s="14"/>
      <c r="K124" s="14"/>
      <c r="L124" s="14"/>
      <c r="M124" s="14"/>
      <c r="N124" s="14"/>
      <c r="O124" s="14"/>
      <c r="P124" s="14">
        <f>P125+P126+P127+P129</f>
        <v>296501</v>
      </c>
    </row>
    <row r="125" spans="1:16" ht="47.25">
      <c r="A125" s="21" t="s">
        <v>201</v>
      </c>
      <c r="B125" s="21" t="s">
        <v>188</v>
      </c>
      <c r="C125" s="27" t="s">
        <v>106</v>
      </c>
      <c r="D125" s="28" t="s">
        <v>189</v>
      </c>
      <c r="E125" s="12">
        <v>30392</v>
      </c>
      <c r="F125" s="12">
        <v>30392</v>
      </c>
      <c r="G125" s="12">
        <v>0</v>
      </c>
      <c r="H125" s="12">
        <v>0</v>
      </c>
      <c r="I125" s="12"/>
      <c r="J125" s="12"/>
      <c r="K125" s="12"/>
      <c r="L125" s="12"/>
      <c r="M125" s="12"/>
      <c r="N125" s="12"/>
      <c r="O125" s="12"/>
      <c r="P125" s="12">
        <f t="shared" si="13"/>
        <v>30392</v>
      </c>
    </row>
    <row r="126" spans="1:16" ht="31.5">
      <c r="A126" s="21" t="s">
        <v>202</v>
      </c>
      <c r="B126" s="21" t="s">
        <v>191</v>
      </c>
      <c r="C126" s="27" t="s">
        <v>106</v>
      </c>
      <c r="D126" s="28" t="s">
        <v>192</v>
      </c>
      <c r="E126" s="12">
        <v>100149</v>
      </c>
      <c r="F126" s="12">
        <v>100149</v>
      </c>
      <c r="G126" s="12">
        <v>72060</v>
      </c>
      <c r="H126" s="12">
        <v>3477</v>
      </c>
      <c r="I126" s="12"/>
      <c r="J126" s="12"/>
      <c r="K126" s="12"/>
      <c r="L126" s="12"/>
      <c r="M126" s="12"/>
      <c r="N126" s="12"/>
      <c r="O126" s="12"/>
      <c r="P126" s="12">
        <f t="shared" si="13"/>
        <v>100149</v>
      </c>
    </row>
    <row r="127" spans="1:16" ht="63">
      <c r="A127" s="21" t="s">
        <v>203</v>
      </c>
      <c r="B127" s="21" t="s">
        <v>194</v>
      </c>
      <c r="C127" s="27" t="s">
        <v>106</v>
      </c>
      <c r="D127" s="28" t="s">
        <v>195</v>
      </c>
      <c r="E127" s="12">
        <v>121699</v>
      </c>
      <c r="F127" s="12">
        <v>121699</v>
      </c>
      <c r="G127" s="12">
        <v>90089</v>
      </c>
      <c r="H127" s="12">
        <v>4611</v>
      </c>
      <c r="I127" s="12"/>
      <c r="J127" s="12"/>
      <c r="K127" s="12"/>
      <c r="L127" s="12"/>
      <c r="M127" s="12"/>
      <c r="N127" s="12"/>
      <c r="O127" s="12"/>
      <c r="P127" s="12">
        <f t="shared" si="13"/>
        <v>121699</v>
      </c>
    </row>
    <row r="128" spans="1:16" ht="31.5">
      <c r="A128" s="21"/>
      <c r="B128" s="21"/>
      <c r="C128" s="27"/>
      <c r="D128" s="11" t="s">
        <v>246</v>
      </c>
      <c r="E128" s="12">
        <v>7654</v>
      </c>
      <c r="F128" s="12">
        <v>7654</v>
      </c>
      <c r="G128" s="12">
        <v>5315</v>
      </c>
      <c r="H128" s="12"/>
      <c r="I128" s="12"/>
      <c r="J128" s="12"/>
      <c r="K128" s="12"/>
      <c r="L128" s="12"/>
      <c r="M128" s="12"/>
      <c r="N128" s="12"/>
      <c r="O128" s="12"/>
      <c r="P128" s="12">
        <f t="shared" si="13"/>
        <v>7654</v>
      </c>
    </row>
    <row r="129" spans="1:16" ht="31.5">
      <c r="A129" s="21" t="s">
        <v>204</v>
      </c>
      <c r="B129" s="21" t="s">
        <v>196</v>
      </c>
      <c r="C129" s="27" t="s">
        <v>106</v>
      </c>
      <c r="D129" s="28" t="s">
        <v>197</v>
      </c>
      <c r="E129" s="12">
        <v>44261</v>
      </c>
      <c r="F129" s="12">
        <v>44261</v>
      </c>
      <c r="G129" s="12">
        <v>32904</v>
      </c>
      <c r="H129" s="12"/>
      <c r="I129" s="12"/>
      <c r="J129" s="12"/>
      <c r="K129" s="12"/>
      <c r="L129" s="12"/>
      <c r="M129" s="12"/>
      <c r="N129" s="12"/>
      <c r="O129" s="12"/>
      <c r="P129" s="12">
        <f t="shared" si="13"/>
        <v>44261</v>
      </c>
    </row>
    <row r="130" spans="1:16" ht="47.25">
      <c r="A130" s="19">
        <v>3700000</v>
      </c>
      <c r="B130" s="7"/>
      <c r="C130" s="8"/>
      <c r="D130" s="20" t="s">
        <v>270</v>
      </c>
      <c r="E130" s="14">
        <v>21452463</v>
      </c>
      <c r="F130" s="14">
        <v>20439663</v>
      </c>
      <c r="G130" s="14"/>
      <c r="H130" s="14"/>
      <c r="I130" s="14">
        <v>12800</v>
      </c>
      <c r="J130" s="14">
        <v>6776045</v>
      </c>
      <c r="K130" s="14">
        <v>1845745</v>
      </c>
      <c r="L130" s="14"/>
      <c r="M130" s="14"/>
      <c r="N130" s="14"/>
      <c r="O130" s="14">
        <v>6776045</v>
      </c>
      <c r="P130" s="14">
        <f t="shared" si="13"/>
        <v>28228508</v>
      </c>
    </row>
    <row r="131" spans="1:16" ht="47.25">
      <c r="A131" s="19">
        <v>3710000</v>
      </c>
      <c r="B131" s="7"/>
      <c r="C131" s="8"/>
      <c r="D131" s="20" t="s">
        <v>271</v>
      </c>
      <c r="E131" s="14">
        <v>21452463</v>
      </c>
      <c r="F131" s="14">
        <v>20439663</v>
      </c>
      <c r="G131" s="14"/>
      <c r="H131" s="14"/>
      <c r="I131" s="14">
        <v>12800</v>
      </c>
      <c r="J131" s="14">
        <v>6776045</v>
      </c>
      <c r="K131" s="14">
        <v>1845745</v>
      </c>
      <c r="L131" s="14"/>
      <c r="M131" s="14"/>
      <c r="N131" s="14"/>
      <c r="O131" s="14">
        <v>6776045</v>
      </c>
      <c r="P131" s="14">
        <f t="shared" si="13"/>
        <v>28228508</v>
      </c>
    </row>
    <row r="132" spans="1:16" ht="15.75">
      <c r="A132" s="21"/>
      <c r="B132" s="19">
        <v>7000</v>
      </c>
      <c r="C132" s="22"/>
      <c r="D132" s="9" t="s">
        <v>239</v>
      </c>
      <c r="E132" s="14">
        <f>E133</f>
        <v>9650</v>
      </c>
      <c r="F132" s="14">
        <f>F133</f>
        <v>9650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>
        <f>P133</f>
        <v>9650</v>
      </c>
    </row>
    <row r="133" spans="1:16" ht="31.5">
      <c r="A133" s="21" t="s">
        <v>205</v>
      </c>
      <c r="B133" s="21" t="s">
        <v>29</v>
      </c>
      <c r="C133" s="27" t="s">
        <v>28</v>
      </c>
      <c r="D133" s="28" t="s">
        <v>30</v>
      </c>
      <c r="E133" s="12">
        <v>9650</v>
      </c>
      <c r="F133" s="12">
        <v>9650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3"/>
        <v>9650</v>
      </c>
    </row>
    <row r="134" spans="1:16" ht="15.75">
      <c r="A134" s="23"/>
      <c r="B134" s="13" t="s">
        <v>272</v>
      </c>
      <c r="C134" s="13"/>
      <c r="D134" s="15" t="s">
        <v>252</v>
      </c>
      <c r="E134" s="14">
        <f>E135</f>
        <v>1000000</v>
      </c>
      <c r="F134" s="14">
        <f>F135</f>
        <v>0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>
        <f>P135</f>
        <v>1000000</v>
      </c>
    </row>
    <row r="135" spans="1:16" ht="15.75">
      <c r="A135" s="21" t="s">
        <v>207</v>
      </c>
      <c r="B135" s="21" t="s">
        <v>209</v>
      </c>
      <c r="C135" s="27" t="s">
        <v>208</v>
      </c>
      <c r="D135" s="28" t="s">
        <v>210</v>
      </c>
      <c r="E135" s="12">
        <v>1000000</v>
      </c>
      <c r="F135" s="12">
        <v>0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3"/>
        <v>1000000</v>
      </c>
    </row>
    <row r="136" spans="1:16" ht="15.75">
      <c r="A136" s="21"/>
      <c r="B136" s="13" t="s">
        <v>273</v>
      </c>
      <c r="C136" s="24"/>
      <c r="D136" s="15" t="s">
        <v>274</v>
      </c>
      <c r="E136" s="14">
        <f>E137+E138+E139+E140+E141</f>
        <v>20442813</v>
      </c>
      <c r="F136" s="14">
        <f aca="true" t="shared" si="14" ref="F136:P136">F137+F138+F139+F140+F141</f>
        <v>20430013</v>
      </c>
      <c r="G136" s="14"/>
      <c r="H136" s="14"/>
      <c r="I136" s="14">
        <f t="shared" si="14"/>
        <v>12800</v>
      </c>
      <c r="J136" s="14">
        <f t="shared" si="14"/>
        <v>6776045</v>
      </c>
      <c r="K136" s="14">
        <f t="shared" si="14"/>
        <v>1845745</v>
      </c>
      <c r="L136" s="14"/>
      <c r="M136" s="14"/>
      <c r="N136" s="14"/>
      <c r="O136" s="14">
        <f t="shared" si="14"/>
        <v>6776045</v>
      </c>
      <c r="P136" s="14">
        <f t="shared" si="14"/>
        <v>27218858</v>
      </c>
    </row>
    <row r="137" spans="1:16" ht="78.75">
      <c r="A137" s="21" t="s">
        <v>211</v>
      </c>
      <c r="B137" s="21" t="s">
        <v>212</v>
      </c>
      <c r="C137" s="27" t="s">
        <v>206</v>
      </c>
      <c r="D137" s="28" t="s">
        <v>213</v>
      </c>
      <c r="E137" s="12">
        <v>47562</v>
      </c>
      <c r="F137" s="12">
        <v>34762</v>
      </c>
      <c r="G137" s="12"/>
      <c r="H137" s="12"/>
      <c r="I137" s="12">
        <v>12800</v>
      </c>
      <c r="J137" s="12"/>
      <c r="K137" s="12"/>
      <c r="L137" s="12"/>
      <c r="M137" s="12"/>
      <c r="N137" s="12"/>
      <c r="O137" s="12"/>
      <c r="P137" s="12">
        <f t="shared" si="13"/>
        <v>47562</v>
      </c>
    </row>
    <row r="138" spans="1:16" ht="126">
      <c r="A138" s="21" t="s">
        <v>214</v>
      </c>
      <c r="B138" s="21" t="s">
        <v>215</v>
      </c>
      <c r="C138" s="27" t="s">
        <v>206</v>
      </c>
      <c r="D138" s="28" t="s">
        <v>216</v>
      </c>
      <c r="E138" s="12"/>
      <c r="F138" s="12"/>
      <c r="G138" s="12"/>
      <c r="H138" s="12"/>
      <c r="I138" s="12"/>
      <c r="J138" s="12">
        <v>4930300</v>
      </c>
      <c r="K138" s="12"/>
      <c r="L138" s="12"/>
      <c r="M138" s="12"/>
      <c r="N138" s="12"/>
      <c r="O138" s="12">
        <v>4930300</v>
      </c>
      <c r="P138" s="12">
        <f t="shared" si="13"/>
        <v>4930300</v>
      </c>
    </row>
    <row r="139" spans="1:16" ht="78.75">
      <c r="A139" s="21" t="s">
        <v>217</v>
      </c>
      <c r="B139" s="21" t="s">
        <v>218</v>
      </c>
      <c r="C139" s="27" t="s">
        <v>206</v>
      </c>
      <c r="D139" s="28" t="s">
        <v>219</v>
      </c>
      <c r="E139" s="12">
        <v>1496339</v>
      </c>
      <c r="F139" s="12">
        <v>1496339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3"/>
        <v>1496339</v>
      </c>
    </row>
    <row r="140" spans="1:16" ht="15.75">
      <c r="A140" s="21" t="s">
        <v>220</v>
      </c>
      <c r="B140" s="21" t="s">
        <v>221</v>
      </c>
      <c r="C140" s="27" t="s">
        <v>206</v>
      </c>
      <c r="D140" s="28" t="s">
        <v>222</v>
      </c>
      <c r="E140" s="12">
        <v>17489568</v>
      </c>
      <c r="F140" s="12">
        <v>17489568</v>
      </c>
      <c r="G140" s="12"/>
      <c r="H140" s="12"/>
      <c r="I140" s="12"/>
      <c r="J140" s="12">
        <v>1545745</v>
      </c>
      <c r="K140" s="12">
        <v>1545745</v>
      </c>
      <c r="L140" s="12"/>
      <c r="M140" s="12"/>
      <c r="N140" s="12"/>
      <c r="O140" s="12">
        <v>1545745</v>
      </c>
      <c r="P140" s="12">
        <f t="shared" si="13"/>
        <v>19035313</v>
      </c>
    </row>
    <row r="141" spans="1:16" ht="63">
      <c r="A141" s="21" t="s">
        <v>223</v>
      </c>
      <c r="B141" s="21" t="s">
        <v>224</v>
      </c>
      <c r="C141" s="27" t="s">
        <v>206</v>
      </c>
      <c r="D141" s="28" t="s">
        <v>225</v>
      </c>
      <c r="E141" s="12">
        <v>1409344</v>
      </c>
      <c r="F141" s="12">
        <v>1409344</v>
      </c>
      <c r="G141" s="12"/>
      <c r="H141" s="12"/>
      <c r="I141" s="12"/>
      <c r="J141" s="12">
        <v>300000</v>
      </c>
      <c r="K141" s="12">
        <v>300000</v>
      </c>
      <c r="L141" s="12"/>
      <c r="M141" s="12"/>
      <c r="N141" s="12"/>
      <c r="O141" s="12">
        <v>300000</v>
      </c>
      <c r="P141" s="12">
        <f t="shared" si="13"/>
        <v>1709344</v>
      </c>
    </row>
    <row r="142" spans="1:16" ht="15.75">
      <c r="A142" s="7" t="s">
        <v>226</v>
      </c>
      <c r="B142" s="7" t="s">
        <v>226</v>
      </c>
      <c r="C142" s="8" t="s">
        <v>226</v>
      </c>
      <c r="D142" s="18" t="s">
        <v>227</v>
      </c>
      <c r="E142" s="14">
        <v>241444155</v>
      </c>
      <c r="F142" s="14">
        <v>237574464</v>
      </c>
      <c r="G142" s="14">
        <v>119618553</v>
      </c>
      <c r="H142" s="14">
        <v>14265231</v>
      </c>
      <c r="I142" s="14">
        <v>2869691</v>
      </c>
      <c r="J142" s="14">
        <v>68370531</v>
      </c>
      <c r="K142" s="14">
        <v>57932986</v>
      </c>
      <c r="L142" s="14">
        <v>3533042</v>
      </c>
      <c r="M142" s="14">
        <v>614788</v>
      </c>
      <c r="N142" s="14"/>
      <c r="O142" s="14">
        <v>64837489</v>
      </c>
      <c r="P142" s="14">
        <f t="shared" si="13"/>
        <v>309814686</v>
      </c>
    </row>
    <row r="143" spans="1:16" ht="15.75">
      <c r="A143" s="30"/>
      <c r="B143" s="30"/>
      <c r="C143" s="30"/>
      <c r="D143" s="30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5" ht="15.75">
      <c r="A144" s="25" t="s">
        <v>275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 t="s">
        <v>278</v>
      </c>
    </row>
    <row r="146" spans="1:16" ht="63" customHeight="1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</sheetData>
  <mergeCells count="24">
    <mergeCell ref="N15:N16"/>
    <mergeCell ref="G15:G16"/>
    <mergeCell ref="H15:H16"/>
    <mergeCell ref="I14:I16"/>
    <mergeCell ref="A9:P9"/>
    <mergeCell ref="A10:P10"/>
    <mergeCell ref="A13:A16"/>
    <mergeCell ref="B13:B16"/>
    <mergeCell ref="C13:C16"/>
    <mergeCell ref="D13:D16"/>
    <mergeCell ref="E13:I13"/>
    <mergeCell ref="O14:O16"/>
    <mergeCell ref="P13:P16"/>
    <mergeCell ref="A11:B11"/>
    <mergeCell ref="A146:P146"/>
    <mergeCell ref="J13:O13"/>
    <mergeCell ref="J14:J16"/>
    <mergeCell ref="K14:K16"/>
    <mergeCell ref="L14:L16"/>
    <mergeCell ref="E14:E16"/>
    <mergeCell ref="F14:F16"/>
    <mergeCell ref="G14:H14"/>
    <mergeCell ref="M14:N14"/>
    <mergeCell ref="M15:M16"/>
  </mergeCells>
  <printOptions/>
  <pageMargins left="0.7874015748031497" right="0.7874015748031497" top="1.1811023622047245" bottom="0.3937007874015748" header="0" footer="0"/>
  <pageSetup fitToHeight="500" horizontalDpi="600" verticalDpi="600" orientation="landscape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</dc:creator>
  <cp:keywords/>
  <dc:description/>
  <cp:lastModifiedBy>R-525</cp:lastModifiedBy>
  <cp:lastPrinted>2020-12-02T07:21:31Z</cp:lastPrinted>
  <dcterms:created xsi:type="dcterms:W3CDTF">2020-11-27T12:58:30Z</dcterms:created>
  <dcterms:modified xsi:type="dcterms:W3CDTF">2020-12-07T14:26:40Z</dcterms:modified>
  <cp:category/>
  <cp:version/>
  <cp:contentType/>
  <cp:contentStatus/>
</cp:coreProperties>
</file>