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<sst xmlns="http://schemas.openxmlformats.org/spreadsheetml/2006/main" count="335" uniqueCount="256">
  <si>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</si>
  <si>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</si>
  <si>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</si>
  <si>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</si>
  <si>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</si>
  <si>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</si>
  <si>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</si>
  <si>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</si>
  <si>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</si>
  <si>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</si>
  <si>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</si>
  <si>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</si>
  <si>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</si>
  <si>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</si>
  <si>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</si>
  <si>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</si>
  <si>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</si>
  <si>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</si>
  <si>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</si>
  <si>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</si>
  <si>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</si>
  <si>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</si>
  <si>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</si>
  <si>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</si>
  <si>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</si>
  <si>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</si>
  <si>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</si>
  <si>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0117680</t>
  </si>
  <si>
    <t>7680</t>
  </si>
  <si>
    <t>Членські внески до асоціацій органів місцевого самоврядування</t>
  </si>
  <si>
    <t>0200000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</si>
  <si>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</si>
  <si>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</si>
  <si>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</si>
  <si>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</si>
  <si>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</si>
  <si>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</si>
  <si>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</si>
  <si>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</si>
  <si>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</si>
  <si>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</si>
  <si>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</si>
  <si>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</si>
  <si>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</si>
  <si>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</si>
  <si>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</si>
  <si>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</si>
  <si>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</si>
  <si>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0216013</t>
  </si>
  <si>
    <t>6013</t>
  </si>
  <si>
    <t>Забезпечення діяльності водопровідно-каналізаційного господарства</t>
  </si>
  <si>
    <t>0217310</t>
  </si>
  <si>
    <t>0443</t>
  </si>
  <si>
    <t>7310</t>
  </si>
  <si>
    <t>Будівництво об`єктів житлово-комунального господарства</t>
  </si>
  <si>
    <t>0217322</t>
  </si>
  <si>
    <t>7322</t>
  </si>
  <si>
    <t>Будівництво медичних установ та закладів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</si>
  <si>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</si>
  <si>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</si>
  <si>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</si>
  <si>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</si>
  <si>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</si>
  <si>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</si>
  <si>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0217370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</si>
  <si>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</si>
  <si>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</si>
  <si>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</si>
  <si>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</si>
  <si>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</si>
  <si>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0610000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</si>
  <si>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</si>
  <si>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</si>
  <si>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</si>
  <si>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</si>
  <si>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</si>
  <si>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</si>
  <si>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</si>
  <si>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</si>
  <si>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</si>
  <si>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</si>
  <si>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</si>
  <si>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</si>
  <si>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</si>
  <si>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</si>
  <si>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</si>
  <si>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</si>
  <si>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</si>
  <si>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</si>
  <si>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</si>
  <si>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</si>
  <si>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</si>
  <si>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</si>
  <si>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</si>
  <si>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</si>
  <si>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</si>
  <si>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</si>
  <si>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</si>
  <si>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Будівництво освітніх установ та закладів</t>
  </si>
  <si>
    <t>0617325</t>
  </si>
  <si>
    <t>7325</t>
  </si>
  <si>
    <t>Будівництво споруд, установ та закладів фізичної культури і спорту</t>
  </si>
  <si>
    <t>0617368</t>
  </si>
  <si>
    <t>7368</t>
  </si>
  <si>
    <t>Виконання інвестиційних проектів за рахунок субвенцій з інших бюджетів</t>
  </si>
  <si>
    <t>0800000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</si>
  <si>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</si>
  <si>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</si>
  <si>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</si>
  <si>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</si>
  <si>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</si>
  <si>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</si>
  <si>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</si>
  <si>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</si>
  <si>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</si>
  <si>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</si>
  <si>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</si>
  <si>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</si>
  <si>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</si>
  <si>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</si>
  <si>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</si>
  <si>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</si>
  <si>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</si>
  <si>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</si>
  <si>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</si>
  <si>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</si>
  <si>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</si>
  <si>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</si>
  <si>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</si>
  <si>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</si>
  <si>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</si>
  <si>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</si>
  <si>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</si>
  <si>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</si>
  <si>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</si>
  <si>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0817323</t>
  </si>
  <si>
    <t>7323</t>
  </si>
  <si>
    <t>Будівництво установ та закладів соціальної сфери</t>
  </si>
  <si>
    <t>0900000</t>
  </si>
  <si>
    <t>0910000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</si>
  <si>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</si>
  <si>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</si>
  <si>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</si>
  <si>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0917323</t>
  </si>
  <si>
    <t>1000000</t>
  </si>
  <si>
    <t>Сектор культури і туризу Красноградської районної державної адміністраці</t>
  </si>
  <si>
    <t>1010000</t>
  </si>
  <si>
    <t>1011100</t>
  </si>
  <si>
    <t>1100</t>
  </si>
  <si>
    <t>Надання спеціальної освіти мистецькими школами</t>
  </si>
  <si>
    <t>1013133</t>
  </si>
  <si>
    <t>3133</t>
  </si>
  <si>
    <t>Інші заходи та заклади молодіжної політики</t>
  </si>
  <si>
    <t>1013140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</si>
  <si>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</si>
  <si>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</si>
  <si>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</si>
  <si>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</si>
  <si>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</si>
  <si>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</si>
  <si>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</si>
  <si>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</si>
  <si>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</si>
  <si>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</si>
  <si>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</si>
  <si>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</si>
  <si>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</si>
  <si>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</si>
  <si>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</si>
  <si>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</si>
  <si>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</si>
  <si>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1015012</t>
  </si>
  <si>
    <t>5012</t>
  </si>
  <si>
    <t>Проведення навчально-тренувальних зборів і змагань з неолімпійських видів спорту</t>
  </si>
  <si>
    <t>1015041</t>
  </si>
  <si>
    <t>5041</t>
  </si>
  <si>
    <t>Утримання та фінансова підтримка спортивних споруд</t>
  </si>
  <si>
    <t>1015062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</si>
  <si>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</si>
  <si>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</si>
  <si>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5063</t>
  </si>
  <si>
    <t>Забезпечення діяльності централізованої бухгалтерії</t>
  </si>
  <si>
    <t>1100000</t>
  </si>
  <si>
    <t>1110000</t>
  </si>
  <si>
    <t>1113133</t>
  </si>
  <si>
    <t>1115012</t>
  </si>
  <si>
    <t>1115041</t>
  </si>
  <si>
    <t>1115062</t>
  </si>
  <si>
    <t>1115063</t>
  </si>
  <si>
    <t>3700000</t>
  </si>
  <si>
    <t>3710000</t>
  </si>
  <si>
    <t>3717370</t>
  </si>
  <si>
    <t>0180</t>
  </si>
  <si>
    <t>0133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</si>
  <si>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</si>
  <si>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</si>
  <si>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</si>
  <si>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</si>
  <si>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</si>
  <si>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</si>
  <si>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</si>
  <si>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</si>
  <si>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</si>
  <si>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</si>
  <si>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</si>
  <si>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</si>
  <si>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</si>
  <si>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</si>
  <si>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(код бюджету)</t>
  </si>
  <si>
    <t>,</t>
  </si>
  <si>
    <t>Додаток 2</t>
  </si>
  <si>
    <t>до рішення районної ради</t>
  </si>
  <si>
    <t xml:space="preserve">від 24 грудня 2019 року № 1227-VII </t>
  </si>
  <si>
    <t>(LIX позачергова сесія VII скликання)</t>
  </si>
  <si>
    <t xml:space="preserve">в редакції рішення районної ради </t>
  </si>
  <si>
    <t>(LХVІІ сесія VІІ скликання)</t>
  </si>
  <si>
    <t>Красноградська районна рада (головний розпорядник)</t>
  </si>
  <si>
    <t>Красноградська районна рада (відповідальний виконавець)</t>
  </si>
  <si>
    <t>Економічна діяльність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</si>
  <si>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</si>
  <si>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</si>
  <si>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2000</t>
  </si>
  <si>
    <t>Охорона здоров’я</t>
  </si>
  <si>
    <t>в т.ч. за рахунок медичної субвенції 2020 року</t>
  </si>
  <si>
    <t>в т.ч. за рахунок медичної субвенції 2020 року з бюджету Наталинської ОТГ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</si>
  <si>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</si>
  <si>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</si>
  <si>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</si>
  <si>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</si>
  <si>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в т.ч.субвенція на здійсненняпідтримки окремиз закладів та заходів у системі охорони здоров'я</t>
  </si>
  <si>
    <t>Житлово-комунальне господарство</t>
  </si>
  <si>
    <t>Інша діяльність</t>
  </si>
  <si>
    <t>Відділ освіти районної державної адміністрації (головний розпорядник)</t>
  </si>
  <si>
    <t>Відділ освіти районної державної адміністрації (відповідальний виконавець)</t>
  </si>
  <si>
    <t>Освіта</t>
  </si>
  <si>
    <t>в т.ч. за рахунок освітньої субвенції 2020 року</t>
  </si>
  <si>
    <t>в т.ч. за рахунок додаткової дотації з державного бюджету</t>
  </si>
  <si>
    <t>в т.ч. на інклюзивно-ресурсний центр за рахунок відповідної субвенції з державного бюджету</t>
  </si>
  <si>
    <t>Фiзична культура i спорт</t>
  </si>
  <si>
    <t>УСЗН районної державної адміністрації (головний розпорядник)</t>
  </si>
  <si>
    <t>УСЗН районної державної адміністрації (відповідальний виконавець)</t>
  </si>
  <si>
    <t>Соціальний захист та соціальне забезпечення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</si>
  <si>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</si>
  <si>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</t>
  </si>
  <si>
    <t>Культура i мистецтво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</si>
  <si>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</si>
  <si>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</si>
  <si>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</si>
  <si>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</si>
  <si>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8000</t>
  </si>
  <si>
    <t>9000</t>
  </si>
  <si>
    <t>Міжбюджетні трансферти</t>
  </si>
  <si>
    <t>Резервний фонд місцевого бюджету</t>
  </si>
  <si>
    <t>Керуючий справами виконавчого апарату районної ради</t>
  </si>
  <si>
    <t>Костянтин ФРОЛОВ</t>
  </si>
  <si>
    <t>від 18 червня 2020 року № 1345-VII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</si>
</sst>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sz val="10"/>
      <color indexed="8"/>
      <name val="Calibri"/>
      <family val="2"/>
    </font>
    <font>
      <i/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9" fillId="0" borderId="1" xfId="19" applyNumberFormat="1" applyFont="1" applyFill="1" applyBorder="1" applyAlignment="1" quotePrefix="1">
      <alignment vertical="top" wrapText="1"/>
      <protection/>
    </xf>
    <xf numFmtId="1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 quotePrefix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4" fontId="9" fillId="0" borderId="1" xfId="0" applyNumberFormat="1" applyFont="1" applyFill="1" applyBorder="1" applyAlignment="1" quotePrefix="1">
      <alignment horizontal="center" vertical="center" wrapText="1"/>
    </xf>
    <xf numFmtId="4" fontId="9" fillId="0" borderId="1" xfId="0" applyNumberFormat="1" applyFont="1" applyFill="1" applyBorder="1" applyAlignment="1">
      <alignment vertical="top" wrapText="1"/>
    </xf>
    <xf numFmtId="1" fontId="9" fillId="0" borderId="1" xfId="19" applyNumberFormat="1" applyFont="1" applyFill="1" applyBorder="1" applyAlignment="1" quotePrefix="1">
      <alignment vertical="top" wrapText="1"/>
      <protection/>
    </xf>
    <xf numFmtId="1" fontId="9" fillId="0" borderId="1" xfId="19" applyNumberFormat="1" applyFont="1" applyFill="1" applyBorder="1" applyAlignment="1">
      <alignment horizontal="center" vertical="center" wrapText="1"/>
      <protection/>
    </xf>
    <xf numFmtId="1" fontId="3" fillId="0" borderId="1" xfId="19" applyNumberFormat="1" applyFont="1" applyFill="1" applyBorder="1" applyAlignment="1">
      <alignment vertical="top" wrapText="1"/>
      <protection/>
    </xf>
    <xf numFmtId="3" fontId="7" fillId="0" borderId="1" xfId="0" applyNumberFormat="1" applyFont="1" applyFill="1" applyBorder="1" applyAlignment="1">
      <alignment vertical="center" wrapText="1"/>
    </xf>
    <xf numFmtId="1" fontId="3" fillId="0" borderId="1" xfId="19" applyNumberFormat="1" applyFont="1" applyFill="1" applyBorder="1" applyAlignment="1" quotePrefix="1">
      <alignment vertical="top" wrapText="1"/>
      <protection/>
    </xf>
    <xf numFmtId="3" fontId="7" fillId="0" borderId="1" xfId="0" applyNumberFormat="1" applyFont="1" applyFill="1" applyBorder="1" applyAlignment="1">
      <alignment vertical="center" wrapText="1"/>
    </xf>
    <xf numFmtId="1" fontId="8" fillId="0" borderId="1" xfId="19" applyNumberFormat="1" applyFont="1" applyFill="1" applyBorder="1" applyAlignment="1" quotePrefix="1">
      <alignment horizontal="center" vertical="center" wrapText="1"/>
      <protection/>
    </xf>
    <xf numFmtId="1" fontId="9" fillId="0" borderId="1" xfId="19" applyNumberFormat="1" applyFont="1" applyFill="1" applyBorder="1" applyAlignment="1">
      <alignment vertical="top" wrapText="1"/>
      <protection/>
    </xf>
    <xf numFmtId="1" fontId="8" fillId="0" borderId="1" xfId="19" applyNumberFormat="1" applyFont="1" applyFill="1" applyBorder="1" applyAlignment="1" quotePrefix="1">
      <alignment vertical="top" wrapText="1"/>
      <protection/>
    </xf>
    <xf numFmtId="1" fontId="3" fillId="0" borderId="1" xfId="18" applyNumberFormat="1" applyFont="1" applyFill="1" applyBorder="1" applyAlignment="1">
      <alignment vertical="top" wrapText="1"/>
      <protection/>
    </xf>
    <xf numFmtId="1" fontId="9" fillId="0" borderId="1" xfId="19" applyNumberFormat="1" applyFont="1" applyFill="1" applyBorder="1" applyAlignment="1" quotePrefix="1">
      <alignment horizontal="center" vertical="center" wrapText="1"/>
      <protection/>
    </xf>
    <xf numFmtId="1" fontId="8" fillId="0" borderId="1" xfId="19" applyNumberFormat="1" applyFont="1" applyFill="1" applyBorder="1" applyAlignment="1">
      <alignment vertical="top" wrapText="1"/>
      <protection/>
    </xf>
    <xf numFmtId="1" fontId="9" fillId="0" borderId="1" xfId="19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 quotePrefix="1">
      <alignment vertical="center" wrapText="1"/>
    </xf>
    <xf numFmtId="1" fontId="8" fillId="0" borderId="1" xfId="19" applyNumberFormat="1" applyFont="1" applyFill="1" applyBorder="1" applyAlignment="1" quotePrefix="1">
      <alignment vertical="top" wrapText="1"/>
      <protection/>
    </xf>
    <xf numFmtId="1" fontId="8" fillId="0" borderId="1" xfId="19" applyNumberFormat="1" applyFont="1" applyFill="1" applyBorder="1" applyAlignment="1">
      <alignment horizontal="center" vertical="center" wrapText="1"/>
      <protection/>
    </xf>
    <xf numFmtId="1" fontId="10" fillId="0" borderId="0" xfId="19" applyNumberFormat="1" applyFont="1" applyFill="1">
      <alignment/>
      <protection/>
    </xf>
    <xf numFmtId="4" fontId="9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 quotePrefix="1">
      <alignment horizontal="center" vertical="center" wrapText="1"/>
    </xf>
    <xf numFmtId="4" fontId="7" fillId="0" borderId="1" xfId="0" applyNumberFormat="1" applyFont="1" applyFill="1" applyBorder="1" applyAlignment="1" quotePrefix="1">
      <alignment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3" fontId="9" fillId="0" borderId="1" xfId="0" applyNumberFormat="1" applyFont="1" applyFill="1" applyBorder="1" applyAlignment="1">
      <alignment vertical="center" wrapText="1"/>
    </xf>
    <xf numFmtId="2" fontId="3" fillId="0" borderId="1" xfId="19" applyNumberFormat="1" applyFont="1" applyFill="1" applyBorder="1" applyAlignment="1" quotePrefix="1">
      <alignment vertical="center" wrapText="1"/>
      <protection/>
    </xf>
    <xf numFmtId="1" fontId="7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left"/>
      <protection/>
    </xf>
    <xf numFmtId="0" fontId="7" fillId="0" borderId="1" xfId="0" applyFont="1" applyFill="1" applyBorder="1" applyAlignment="1">
      <alignment horizontal="center" vertical="center" textRotation="90" wrapText="1"/>
    </xf>
    <xf numFmtId="1" fontId="3" fillId="0" borderId="0" xfId="17" applyNumberFormat="1" applyFont="1" applyFill="1" applyBorder="1" applyAlignment="1">
      <alignment horizontal="right"/>
      <protection/>
    </xf>
    <xf numFmtId="1" fontId="5" fillId="0" borderId="0" xfId="17" applyNumberFormat="1" applyFont="1" applyFill="1" applyAlignment="1">
      <alignment horizontal="right"/>
      <protection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9">
    <cellStyle name="Normal" xfId="0"/>
    <cellStyle name="Currency" xfId="15"/>
    <cellStyle name="Currency [0]" xfId="16"/>
    <cellStyle name="Обычный 2 2" xfId="17"/>
    <cellStyle name="Обычный_28" xfId="18"/>
    <cellStyle name="Обычный_Лист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0"/>
  <sheetViews>
    <sheetView tabSelected="1" view="pageBreakPreview" zoomScaleNormal="75" zoomScaleSheetLayoutView="100" workbookViewId="0" topLeftCell="F1">
      <selection activeCell="A10" sqref="A10:P10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15.625" style="0" customWidth="1"/>
    <col min="7" max="7" width="15.25390625" style="0" customWidth="1"/>
    <col min="8" max="8" width="14.75390625" style="0" customWidth="1"/>
    <col min="9" max="9" width="13.75390625" style="0" customWidth="1"/>
    <col min="10" max="10" width="16.375" style="0" customWidth="1"/>
    <col min="11" max="11" width="15.625" style="0" customWidth="1"/>
    <col min="12" max="14" width="13.75390625" style="0" customWidth="1"/>
    <col min="15" max="15" width="17.125" style="0" customWidth="1"/>
    <col min="16" max="16" width="15.625" style="0" customWidth="1"/>
  </cols>
  <sheetData>
    <row r="1" spans="11:16" ht="15.75">
      <c r="K1" s="46" t="s">
        <v>210</v>
      </c>
      <c r="L1" s="47"/>
      <c r="M1" s="47"/>
      <c r="N1" s="47"/>
      <c r="O1" s="47"/>
      <c r="P1" s="47"/>
    </row>
    <row r="2" spans="11:16" ht="15.75">
      <c r="K2" s="46" t="s">
        <v>211</v>
      </c>
      <c r="L2" s="47"/>
      <c r="M2" s="47"/>
      <c r="N2" s="47"/>
      <c r="O2" s="47"/>
      <c r="P2" s="47"/>
    </row>
    <row r="3" spans="11:16" ht="15.75">
      <c r="K3" s="46" t="s">
        <v>212</v>
      </c>
      <c r="L3" s="47"/>
      <c r="M3" s="47"/>
      <c r="N3" s="47"/>
      <c r="O3" s="47"/>
      <c r="P3" s="47"/>
    </row>
    <row r="4" spans="11:16" ht="15.75">
      <c r="K4" s="46" t="s">
        <v>213</v>
      </c>
      <c r="L4" s="47"/>
      <c r="M4" s="47"/>
      <c r="N4" s="47"/>
      <c r="O4" s="47"/>
      <c r="P4" s="47"/>
    </row>
    <row r="5" spans="1:16" ht="15.75">
      <c r="A5" t="s">
        <v>209</v>
      </c>
      <c r="K5" s="46" t="s">
        <v>214</v>
      </c>
      <c r="L5" s="46"/>
      <c r="M5" s="46"/>
      <c r="N5" s="46"/>
      <c r="O5" s="46"/>
      <c r="P5" s="46"/>
    </row>
    <row r="6" spans="11:16" ht="15.75">
      <c r="K6" s="46" t="s">
        <v>255</v>
      </c>
      <c r="L6" s="46"/>
      <c r="M6" s="46"/>
      <c r="N6" s="46"/>
      <c r="O6" s="46"/>
      <c r="P6" s="46"/>
    </row>
    <row r="7" spans="11:16" ht="15.75">
      <c r="K7" s="46" t="s">
        <v>215</v>
      </c>
      <c r="L7" s="47"/>
      <c r="M7" s="47"/>
      <c r="N7" s="47"/>
      <c r="O7" s="47"/>
      <c r="P7" s="47"/>
    </row>
    <row r="9" spans="1:16" ht="12.75">
      <c r="A9" s="41" t="s">
        <v>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2.75">
      <c r="A10" s="41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5.75">
      <c r="A11" s="44">
        <v>20317200000</v>
      </c>
      <c r="B11" s="4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4" t="s">
        <v>208</v>
      </c>
      <c r="B12" s="5"/>
      <c r="P12" s="2" t="s">
        <v>2</v>
      </c>
    </row>
    <row r="13" spans="1:16" ht="44.25" customHeight="1">
      <c r="A13" s="45" t="s">
        <v>3</v>
      </c>
      <c r="B13" s="45" t="s">
        <v>4</v>
      </c>
      <c r="C13" s="45" t="s">
        <v>5</v>
      </c>
      <c r="D13" s="43" t="s">
        <v>6</v>
      </c>
      <c r="E13" s="43" t="s">
        <v>7</v>
      </c>
      <c r="F13" s="43"/>
      <c r="G13" s="43"/>
      <c r="H13" s="43"/>
      <c r="I13" s="43"/>
      <c r="J13" s="43" t="s">
        <v>14</v>
      </c>
      <c r="K13" s="43"/>
      <c r="L13" s="43"/>
      <c r="M13" s="43"/>
      <c r="N13" s="43"/>
      <c r="O13" s="43"/>
      <c r="P13" s="43" t="s">
        <v>16</v>
      </c>
    </row>
    <row r="14" spans="1:16" ht="44.25" customHeight="1">
      <c r="A14" s="45"/>
      <c r="B14" s="45"/>
      <c r="C14" s="45"/>
      <c r="D14" s="43"/>
      <c r="E14" s="48" t="s">
        <v>8</v>
      </c>
      <c r="F14" s="48" t="s">
        <v>9</v>
      </c>
      <c r="G14" s="43" t="s">
        <v>10</v>
      </c>
      <c r="H14" s="43"/>
      <c r="I14" s="48" t="s">
        <v>13</v>
      </c>
      <c r="J14" s="48" t="s">
        <v>8</v>
      </c>
      <c r="K14" s="48" t="s">
        <v>15</v>
      </c>
      <c r="L14" s="48" t="s">
        <v>9</v>
      </c>
      <c r="M14" s="43" t="s">
        <v>10</v>
      </c>
      <c r="N14" s="43"/>
      <c r="O14" s="48" t="s">
        <v>13</v>
      </c>
      <c r="P14" s="43"/>
    </row>
    <row r="15" spans="1:16" ht="44.25" customHeight="1">
      <c r="A15" s="45"/>
      <c r="B15" s="45"/>
      <c r="C15" s="45"/>
      <c r="D15" s="43"/>
      <c r="E15" s="49"/>
      <c r="F15" s="49"/>
      <c r="G15" s="7" t="s">
        <v>11</v>
      </c>
      <c r="H15" s="7" t="s">
        <v>12</v>
      </c>
      <c r="I15" s="49"/>
      <c r="J15" s="49"/>
      <c r="K15" s="49"/>
      <c r="L15" s="49"/>
      <c r="M15" s="7" t="s">
        <v>11</v>
      </c>
      <c r="N15" s="7" t="s">
        <v>12</v>
      </c>
      <c r="O15" s="49"/>
      <c r="P15" s="43"/>
    </row>
    <row r="16" spans="1:16" ht="15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</row>
    <row r="17" spans="1:16" ht="31.5">
      <c r="A17" s="8" t="s">
        <v>17</v>
      </c>
      <c r="B17" s="9"/>
      <c r="C17" s="9"/>
      <c r="D17" s="3" t="s">
        <v>216</v>
      </c>
      <c r="E17" s="38">
        <v>3618716</v>
      </c>
      <c r="F17" s="38">
        <v>3618716</v>
      </c>
      <c r="G17" s="38">
        <v>2408702</v>
      </c>
      <c r="H17" s="38">
        <v>290500</v>
      </c>
      <c r="I17" s="38"/>
      <c r="J17" s="38"/>
      <c r="K17" s="38"/>
      <c r="L17" s="38"/>
      <c r="M17" s="38"/>
      <c r="N17" s="38"/>
      <c r="O17" s="38"/>
      <c r="P17" s="38">
        <f aca="true" t="shared" si="0" ref="P17:P71">E17+J17</f>
        <v>3618716</v>
      </c>
    </row>
    <row r="18" spans="1:16" ht="31.5">
      <c r="A18" s="8" t="s">
        <v>18</v>
      </c>
      <c r="B18" s="9"/>
      <c r="C18" s="9"/>
      <c r="D18" s="3" t="s">
        <v>217</v>
      </c>
      <c r="E18" s="38">
        <v>3618716</v>
      </c>
      <c r="F18" s="38">
        <v>3618716</v>
      </c>
      <c r="G18" s="38">
        <v>2408702</v>
      </c>
      <c r="H18" s="38">
        <v>290500</v>
      </c>
      <c r="I18" s="38"/>
      <c r="J18" s="38"/>
      <c r="K18" s="38"/>
      <c r="L18" s="38"/>
      <c r="M18" s="38"/>
      <c r="N18" s="38"/>
      <c r="O18" s="38"/>
      <c r="P18" s="38">
        <f t="shared" si="0"/>
        <v>3618716</v>
      </c>
    </row>
    <row r="19" spans="1:16" ht="94.5">
      <c r="A19" s="10" t="s">
        <v>19</v>
      </c>
      <c r="B19" s="10" t="s">
        <v>21</v>
      </c>
      <c r="C19" s="34" t="s">
        <v>20</v>
      </c>
      <c r="D19" s="35" t="s">
        <v>22</v>
      </c>
      <c r="E19" s="19">
        <v>3409116</v>
      </c>
      <c r="F19" s="19">
        <v>3409116</v>
      </c>
      <c r="G19" s="19">
        <v>2408702</v>
      </c>
      <c r="H19" s="19">
        <v>290500</v>
      </c>
      <c r="I19" s="19"/>
      <c r="J19" s="19"/>
      <c r="K19" s="19"/>
      <c r="L19" s="19"/>
      <c r="M19" s="19"/>
      <c r="N19" s="19"/>
      <c r="O19" s="19"/>
      <c r="P19" s="19">
        <f t="shared" si="0"/>
        <v>3409116</v>
      </c>
    </row>
    <row r="20" spans="1:16" ht="15.75">
      <c r="A20" s="10"/>
      <c r="B20" s="11">
        <v>7000</v>
      </c>
      <c r="C20" s="12"/>
      <c r="D20" s="13" t="s">
        <v>218</v>
      </c>
      <c r="E20" s="19">
        <f>E21+E22</f>
        <v>209600</v>
      </c>
      <c r="F20" s="19">
        <f>F21+F22</f>
        <v>209600</v>
      </c>
      <c r="G20" s="19"/>
      <c r="H20" s="19"/>
      <c r="I20" s="19"/>
      <c r="J20" s="19"/>
      <c r="K20" s="19"/>
      <c r="L20" s="19"/>
      <c r="M20" s="19"/>
      <c r="N20" s="19"/>
      <c r="O20" s="19"/>
      <c r="P20" s="19">
        <f>P21+P22</f>
        <v>209600</v>
      </c>
    </row>
    <row r="21" spans="1:16" ht="31.5">
      <c r="A21" s="10" t="s">
        <v>23</v>
      </c>
      <c r="B21" s="10" t="s">
        <v>25</v>
      </c>
      <c r="C21" s="34" t="s">
        <v>24</v>
      </c>
      <c r="D21" s="35" t="s">
        <v>26</v>
      </c>
      <c r="E21" s="19">
        <v>200000</v>
      </c>
      <c r="F21" s="19">
        <v>200000</v>
      </c>
      <c r="G21" s="19"/>
      <c r="H21" s="19"/>
      <c r="I21" s="19"/>
      <c r="J21" s="19"/>
      <c r="K21" s="19"/>
      <c r="L21" s="19"/>
      <c r="M21" s="19"/>
      <c r="N21" s="19"/>
      <c r="O21" s="19"/>
      <c r="P21" s="19">
        <f t="shared" si="0"/>
        <v>200000</v>
      </c>
    </row>
    <row r="22" spans="1:16" ht="31.5">
      <c r="A22" s="10" t="s">
        <v>27</v>
      </c>
      <c r="B22" s="10" t="s">
        <v>28</v>
      </c>
      <c r="C22" s="34" t="s">
        <v>24</v>
      </c>
      <c r="D22" s="35" t="s">
        <v>29</v>
      </c>
      <c r="E22" s="19">
        <v>9600</v>
      </c>
      <c r="F22" s="19">
        <v>9600</v>
      </c>
      <c r="G22" s="19"/>
      <c r="H22" s="19"/>
      <c r="I22" s="19"/>
      <c r="J22" s="19"/>
      <c r="K22" s="19"/>
      <c r="L22" s="19"/>
      <c r="M22" s="19"/>
      <c r="N22" s="19"/>
      <c r="O22" s="19"/>
      <c r="P22" s="19">
        <f t="shared" si="0"/>
        <v>9600</v>
      </c>
    </row>
    <row r="23" spans="1:16" ht="47.25">
      <c r="A23" s="8" t="s">
        <v>30</v>
      </c>
      <c r="B23" s="9"/>
      <c r="C23" s="9"/>
      <c r="D23" s="14" t="s">
        <v>219</v>
      </c>
      <c r="E23" s="38">
        <v>29813536</v>
      </c>
      <c r="F23" s="38">
        <v>28897045</v>
      </c>
      <c r="G23" s="38"/>
      <c r="H23" s="38"/>
      <c r="I23" s="38">
        <v>916491</v>
      </c>
      <c r="J23" s="38">
        <v>17358308</v>
      </c>
      <c r="K23" s="38">
        <v>17358308</v>
      </c>
      <c r="L23" s="38"/>
      <c r="M23" s="38"/>
      <c r="N23" s="38"/>
      <c r="O23" s="38">
        <v>17358308</v>
      </c>
      <c r="P23" s="38">
        <f t="shared" si="0"/>
        <v>47171844</v>
      </c>
    </row>
    <row r="24" spans="1:16" ht="47.25">
      <c r="A24" s="8" t="s">
        <v>31</v>
      </c>
      <c r="B24" s="9"/>
      <c r="C24" s="9"/>
      <c r="D24" s="14" t="s">
        <v>220</v>
      </c>
      <c r="E24" s="38">
        <v>29813536</v>
      </c>
      <c r="F24" s="38">
        <v>28897045</v>
      </c>
      <c r="G24" s="38"/>
      <c r="H24" s="38"/>
      <c r="I24" s="38">
        <v>916491</v>
      </c>
      <c r="J24" s="38">
        <v>17358308</v>
      </c>
      <c r="K24" s="38">
        <v>17358308</v>
      </c>
      <c r="L24" s="38"/>
      <c r="M24" s="38"/>
      <c r="N24" s="38"/>
      <c r="O24" s="38">
        <v>17358308</v>
      </c>
      <c r="P24" s="38">
        <f t="shared" si="0"/>
        <v>47171844</v>
      </c>
    </row>
    <row r="25" spans="1:16" ht="15.75">
      <c r="A25" s="8"/>
      <c r="B25" s="15" t="s">
        <v>221</v>
      </c>
      <c r="C25" s="15"/>
      <c r="D25" s="14" t="s">
        <v>222</v>
      </c>
      <c r="E25" s="38">
        <f>E26+E34+E36</f>
        <v>28449045</v>
      </c>
      <c r="F25" s="38">
        <f aca="true" t="shared" si="1" ref="F25:P25">F26+F34+F36</f>
        <v>28449045</v>
      </c>
      <c r="G25" s="38"/>
      <c r="H25" s="38"/>
      <c r="I25" s="38"/>
      <c r="J25" s="38">
        <f t="shared" si="1"/>
        <v>3601900</v>
      </c>
      <c r="K25" s="38">
        <f t="shared" si="1"/>
        <v>3601900</v>
      </c>
      <c r="L25" s="38"/>
      <c r="M25" s="38"/>
      <c r="N25" s="38"/>
      <c r="O25" s="38">
        <f t="shared" si="1"/>
        <v>3601900</v>
      </c>
      <c r="P25" s="38">
        <f t="shared" si="1"/>
        <v>32050945</v>
      </c>
    </row>
    <row r="26" spans="1:16" ht="31.5">
      <c r="A26" s="10" t="s">
        <v>32</v>
      </c>
      <c r="B26" s="10" t="s">
        <v>34</v>
      </c>
      <c r="C26" s="34" t="s">
        <v>33</v>
      </c>
      <c r="D26" s="35" t="s">
        <v>35</v>
      </c>
      <c r="E26" s="19">
        <v>24324192</v>
      </c>
      <c r="F26" s="19">
        <v>24324192</v>
      </c>
      <c r="G26" s="19"/>
      <c r="H26" s="19"/>
      <c r="I26" s="19"/>
      <c r="J26" s="19">
        <v>3009400</v>
      </c>
      <c r="K26" s="19">
        <v>3009400</v>
      </c>
      <c r="L26" s="19"/>
      <c r="M26" s="19"/>
      <c r="N26" s="19"/>
      <c r="O26" s="19">
        <v>3009400</v>
      </c>
      <c r="P26" s="19">
        <f t="shared" si="0"/>
        <v>27333592</v>
      </c>
    </row>
    <row r="27" spans="1:16" ht="31.5">
      <c r="A27" s="10"/>
      <c r="B27" s="10"/>
      <c r="C27" s="34"/>
      <c r="D27" s="16" t="s">
        <v>223</v>
      </c>
      <c r="E27" s="17">
        <v>6797300</v>
      </c>
      <c r="F27" s="17">
        <v>6797300</v>
      </c>
      <c r="G27" s="17"/>
      <c r="H27" s="17"/>
      <c r="I27" s="17"/>
      <c r="J27" s="17"/>
      <c r="K27" s="17"/>
      <c r="L27" s="17"/>
      <c r="M27" s="17"/>
      <c r="N27" s="17"/>
      <c r="O27" s="17"/>
      <c r="P27" s="17">
        <f t="shared" si="0"/>
        <v>6797300</v>
      </c>
    </row>
    <row r="28" spans="1:16" ht="47.25">
      <c r="A28" s="10"/>
      <c r="B28" s="10"/>
      <c r="C28" s="34"/>
      <c r="D28" s="18" t="s">
        <v>224</v>
      </c>
      <c r="E28" s="17">
        <v>1145900</v>
      </c>
      <c r="F28" s="17">
        <v>1145900</v>
      </c>
      <c r="G28" s="17"/>
      <c r="H28" s="17"/>
      <c r="I28" s="17"/>
      <c r="J28" s="17"/>
      <c r="K28" s="17"/>
      <c r="L28" s="17"/>
      <c r="M28" s="17"/>
      <c r="N28" s="17"/>
      <c r="O28" s="17"/>
      <c r="P28" s="17">
        <f t="shared" si="0"/>
        <v>1145900</v>
      </c>
    </row>
    <row r="29" spans="1:16" ht="31.5">
      <c r="A29" s="10"/>
      <c r="B29" s="10"/>
      <c r="C29" s="34"/>
      <c r="D29" s="18" t="s">
        <v>225</v>
      </c>
      <c r="E29" s="17">
        <v>2665000</v>
      </c>
      <c r="F29" s="17">
        <v>2665000</v>
      </c>
      <c r="G29" s="17"/>
      <c r="H29" s="17"/>
      <c r="I29" s="17"/>
      <c r="J29" s="17"/>
      <c r="K29" s="17"/>
      <c r="L29" s="17"/>
      <c r="M29" s="17"/>
      <c r="N29" s="17"/>
      <c r="O29" s="17"/>
      <c r="P29" s="17">
        <f t="shared" si="0"/>
        <v>2665000</v>
      </c>
    </row>
    <row r="30" spans="1:16" ht="31.5">
      <c r="A30" s="10"/>
      <c r="B30" s="10"/>
      <c r="C30" s="34"/>
      <c r="D30" s="18" t="s">
        <v>226</v>
      </c>
      <c r="E30" s="17">
        <v>9000</v>
      </c>
      <c r="F30" s="17">
        <v>9000</v>
      </c>
      <c r="G30" s="17"/>
      <c r="H30" s="17"/>
      <c r="I30" s="17"/>
      <c r="J30" s="17"/>
      <c r="K30" s="17"/>
      <c r="L30" s="17"/>
      <c r="M30" s="17"/>
      <c r="N30" s="17"/>
      <c r="O30" s="17"/>
      <c r="P30" s="17">
        <f t="shared" si="0"/>
        <v>9000</v>
      </c>
    </row>
    <row r="31" spans="1:16" ht="31.5">
      <c r="A31" s="10"/>
      <c r="B31" s="10"/>
      <c r="C31" s="34"/>
      <c r="D31" s="18" t="s">
        <v>227</v>
      </c>
      <c r="E31" s="17">
        <v>26000</v>
      </c>
      <c r="F31" s="17">
        <v>26000</v>
      </c>
      <c r="G31" s="17"/>
      <c r="H31" s="17"/>
      <c r="I31" s="17"/>
      <c r="J31" s="17"/>
      <c r="K31" s="17"/>
      <c r="L31" s="17"/>
      <c r="M31" s="17"/>
      <c r="N31" s="17"/>
      <c r="O31" s="17"/>
      <c r="P31" s="17">
        <f t="shared" si="0"/>
        <v>26000</v>
      </c>
    </row>
    <row r="32" spans="1:16" ht="31.5">
      <c r="A32" s="10"/>
      <c r="B32" s="10"/>
      <c r="C32" s="34"/>
      <c r="D32" s="18" t="s">
        <v>228</v>
      </c>
      <c r="E32" s="17">
        <v>9000</v>
      </c>
      <c r="F32" s="17">
        <v>9000</v>
      </c>
      <c r="G32" s="17"/>
      <c r="H32" s="17"/>
      <c r="I32" s="17"/>
      <c r="J32" s="17"/>
      <c r="K32" s="17"/>
      <c r="L32" s="17"/>
      <c r="M32" s="17"/>
      <c r="N32" s="17"/>
      <c r="O32" s="17"/>
      <c r="P32" s="17">
        <f t="shared" si="0"/>
        <v>9000</v>
      </c>
    </row>
    <row r="33" spans="1:16" ht="47.25">
      <c r="A33" s="10"/>
      <c r="B33" s="10"/>
      <c r="C33" s="34"/>
      <c r="D33" s="16" t="s">
        <v>229</v>
      </c>
      <c r="E33" s="17">
        <v>2616600</v>
      </c>
      <c r="F33" s="17">
        <v>2616600</v>
      </c>
      <c r="G33" s="17"/>
      <c r="H33" s="17"/>
      <c r="I33" s="17"/>
      <c r="J33" s="17"/>
      <c r="K33" s="17"/>
      <c r="L33" s="17"/>
      <c r="M33" s="17"/>
      <c r="N33" s="17"/>
      <c r="O33" s="17"/>
      <c r="P33" s="17">
        <f t="shared" si="0"/>
        <v>2616600</v>
      </c>
    </row>
    <row r="34" spans="1:16" ht="63">
      <c r="A34" s="10" t="s">
        <v>36</v>
      </c>
      <c r="B34" s="10" t="s">
        <v>38</v>
      </c>
      <c r="C34" s="34" t="s">
        <v>37</v>
      </c>
      <c r="D34" s="35" t="s">
        <v>39</v>
      </c>
      <c r="E34" s="19">
        <v>3100989</v>
      </c>
      <c r="F34" s="19">
        <v>3100989</v>
      </c>
      <c r="G34" s="19"/>
      <c r="H34" s="19"/>
      <c r="I34" s="19"/>
      <c r="J34" s="19">
        <v>592500</v>
      </c>
      <c r="K34" s="19">
        <v>592500</v>
      </c>
      <c r="L34" s="19"/>
      <c r="M34" s="19"/>
      <c r="N34" s="19"/>
      <c r="O34" s="19">
        <v>592500</v>
      </c>
      <c r="P34" s="19">
        <f t="shared" si="0"/>
        <v>3693489</v>
      </c>
    </row>
    <row r="35" spans="1:16" ht="31.5">
      <c r="A35" s="10"/>
      <c r="B35" s="10"/>
      <c r="C35" s="34"/>
      <c r="D35" s="18" t="s">
        <v>225</v>
      </c>
      <c r="E35" s="17">
        <v>600384</v>
      </c>
      <c r="F35" s="17">
        <v>600384</v>
      </c>
      <c r="G35" s="17"/>
      <c r="H35" s="17"/>
      <c r="I35" s="17"/>
      <c r="J35" s="17"/>
      <c r="K35" s="17"/>
      <c r="L35" s="17"/>
      <c r="M35" s="17"/>
      <c r="N35" s="17"/>
      <c r="O35" s="17"/>
      <c r="P35" s="17">
        <f>E35+J35</f>
        <v>600384</v>
      </c>
    </row>
    <row r="36" spans="1:16" ht="47.25">
      <c r="A36" s="10" t="s">
        <v>40</v>
      </c>
      <c r="B36" s="10" t="s">
        <v>42</v>
      </c>
      <c r="C36" s="34" t="s">
        <v>41</v>
      </c>
      <c r="D36" s="35" t="s">
        <v>43</v>
      </c>
      <c r="E36" s="19">
        <v>1023864</v>
      </c>
      <c r="F36" s="19">
        <v>1023864</v>
      </c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0"/>
        <v>1023864</v>
      </c>
    </row>
    <row r="37" spans="1:16" ht="31.5">
      <c r="A37" s="10"/>
      <c r="B37" s="10"/>
      <c r="C37" s="34"/>
      <c r="D37" s="16" t="s">
        <v>223</v>
      </c>
      <c r="E37" s="17">
        <v>224700</v>
      </c>
      <c r="F37" s="17">
        <v>224700</v>
      </c>
      <c r="G37" s="17"/>
      <c r="H37" s="17"/>
      <c r="I37" s="17"/>
      <c r="J37" s="17"/>
      <c r="K37" s="17"/>
      <c r="L37" s="17"/>
      <c r="M37" s="17"/>
      <c r="N37" s="17"/>
      <c r="O37" s="17"/>
      <c r="P37" s="17">
        <f>E37+J37</f>
        <v>224700</v>
      </c>
    </row>
    <row r="38" spans="1:16" ht="47.25">
      <c r="A38" s="10"/>
      <c r="B38" s="10"/>
      <c r="C38" s="34"/>
      <c r="D38" s="16" t="s">
        <v>229</v>
      </c>
      <c r="E38" s="19">
        <v>699164</v>
      </c>
      <c r="F38" s="19">
        <v>699164</v>
      </c>
      <c r="G38" s="19"/>
      <c r="H38" s="19"/>
      <c r="I38" s="19"/>
      <c r="J38" s="19"/>
      <c r="K38" s="19"/>
      <c r="L38" s="19"/>
      <c r="M38" s="19"/>
      <c r="N38" s="19"/>
      <c r="O38" s="19"/>
      <c r="P38" s="19">
        <f>E38+J38</f>
        <v>699164</v>
      </c>
    </row>
    <row r="39" spans="1:16" ht="15.75">
      <c r="A39" s="10"/>
      <c r="B39" s="20">
        <v>6000</v>
      </c>
      <c r="C39" s="20"/>
      <c r="D39" s="21" t="s">
        <v>230</v>
      </c>
      <c r="E39" s="19">
        <f>E40+E41</f>
        <v>916491</v>
      </c>
      <c r="F39" s="19"/>
      <c r="G39" s="19"/>
      <c r="H39" s="19"/>
      <c r="I39" s="19">
        <f aca="true" t="shared" si="2" ref="I39:P39">I40+I41</f>
        <v>916491</v>
      </c>
      <c r="J39" s="19">
        <f t="shared" si="2"/>
        <v>333860</v>
      </c>
      <c r="K39" s="19">
        <f t="shared" si="2"/>
        <v>333860</v>
      </c>
      <c r="L39" s="19"/>
      <c r="M39" s="19"/>
      <c r="N39" s="19"/>
      <c r="O39" s="19">
        <f t="shared" si="2"/>
        <v>333860</v>
      </c>
      <c r="P39" s="19">
        <f t="shared" si="2"/>
        <v>1250351</v>
      </c>
    </row>
    <row r="40" spans="1:16" ht="47.25">
      <c r="A40" s="10" t="s">
        <v>44</v>
      </c>
      <c r="B40" s="10" t="s">
        <v>46</v>
      </c>
      <c r="C40" s="34" t="s">
        <v>45</v>
      </c>
      <c r="D40" s="35" t="s">
        <v>47</v>
      </c>
      <c r="E40" s="19">
        <v>216491</v>
      </c>
      <c r="F40" s="19"/>
      <c r="G40" s="19"/>
      <c r="H40" s="19"/>
      <c r="I40" s="19">
        <v>216491</v>
      </c>
      <c r="J40" s="19">
        <v>258860</v>
      </c>
      <c r="K40" s="19">
        <v>258860</v>
      </c>
      <c r="L40" s="19"/>
      <c r="M40" s="19"/>
      <c r="N40" s="19"/>
      <c r="O40" s="19">
        <v>258860</v>
      </c>
      <c r="P40" s="19">
        <f t="shared" si="0"/>
        <v>475351</v>
      </c>
    </row>
    <row r="41" spans="1:16" ht="31.5">
      <c r="A41" s="10" t="s">
        <v>48</v>
      </c>
      <c r="B41" s="10" t="s">
        <v>49</v>
      </c>
      <c r="C41" s="34" t="s">
        <v>45</v>
      </c>
      <c r="D41" s="35" t="s">
        <v>50</v>
      </c>
      <c r="E41" s="19">
        <v>700000</v>
      </c>
      <c r="F41" s="19"/>
      <c r="G41" s="19"/>
      <c r="H41" s="19"/>
      <c r="I41" s="19">
        <v>700000</v>
      </c>
      <c r="J41" s="19">
        <v>75000</v>
      </c>
      <c r="K41" s="19">
        <v>75000</v>
      </c>
      <c r="L41" s="19"/>
      <c r="M41" s="19"/>
      <c r="N41" s="19"/>
      <c r="O41" s="19">
        <v>75000</v>
      </c>
      <c r="P41" s="19">
        <f t="shared" si="0"/>
        <v>775000</v>
      </c>
    </row>
    <row r="42" spans="1:16" ht="15.75">
      <c r="A42" s="10"/>
      <c r="B42" s="11">
        <v>7000</v>
      </c>
      <c r="C42" s="12"/>
      <c r="D42" s="13" t="s">
        <v>218</v>
      </c>
      <c r="E42" s="19">
        <f>E43+E44+E45+E46+E47</f>
        <v>398000</v>
      </c>
      <c r="F42" s="19">
        <f aca="true" t="shared" si="3" ref="F42:P42">F43+F44+F45+F46+F47</f>
        <v>398000</v>
      </c>
      <c r="G42" s="19"/>
      <c r="H42" s="19"/>
      <c r="I42" s="19"/>
      <c r="J42" s="19">
        <f t="shared" si="3"/>
        <v>13422548</v>
      </c>
      <c r="K42" s="19">
        <f t="shared" si="3"/>
        <v>13422548</v>
      </c>
      <c r="L42" s="19"/>
      <c r="M42" s="19"/>
      <c r="N42" s="19"/>
      <c r="O42" s="19">
        <f t="shared" si="3"/>
        <v>13422548</v>
      </c>
      <c r="P42" s="19">
        <f t="shared" si="3"/>
        <v>13820548</v>
      </c>
    </row>
    <row r="43" spans="1:16" ht="31.5">
      <c r="A43" s="10" t="s">
        <v>51</v>
      </c>
      <c r="B43" s="10" t="s">
        <v>53</v>
      </c>
      <c r="C43" s="34" t="s">
        <v>52</v>
      </c>
      <c r="D43" s="35" t="s">
        <v>54</v>
      </c>
      <c r="E43" s="19"/>
      <c r="F43" s="19"/>
      <c r="G43" s="19"/>
      <c r="H43" s="19"/>
      <c r="I43" s="19"/>
      <c r="J43" s="19">
        <v>5781449</v>
      </c>
      <c r="K43" s="19">
        <v>5781449</v>
      </c>
      <c r="L43" s="19"/>
      <c r="M43" s="19"/>
      <c r="N43" s="19"/>
      <c r="O43" s="19">
        <v>5781449</v>
      </c>
      <c r="P43" s="19">
        <f t="shared" si="0"/>
        <v>5781449</v>
      </c>
    </row>
    <row r="44" spans="1:16" ht="31.5">
      <c r="A44" s="10" t="s">
        <v>55</v>
      </c>
      <c r="B44" s="10" t="s">
        <v>56</v>
      </c>
      <c r="C44" s="34" t="s">
        <v>52</v>
      </c>
      <c r="D44" s="35" t="s">
        <v>57</v>
      </c>
      <c r="E44" s="19"/>
      <c r="F44" s="19"/>
      <c r="G44" s="19"/>
      <c r="H44" s="19"/>
      <c r="I44" s="19"/>
      <c r="J44" s="19">
        <v>4082326</v>
      </c>
      <c r="K44" s="19">
        <v>4082326</v>
      </c>
      <c r="L44" s="19"/>
      <c r="M44" s="19"/>
      <c r="N44" s="19"/>
      <c r="O44" s="19">
        <v>4082326</v>
      </c>
      <c r="P44" s="19">
        <f t="shared" si="0"/>
        <v>4082326</v>
      </c>
    </row>
    <row r="45" spans="1:16" ht="63">
      <c r="A45" s="10" t="s">
        <v>58</v>
      </c>
      <c r="B45" s="10" t="s">
        <v>59</v>
      </c>
      <c r="C45" s="34" t="s">
        <v>24</v>
      </c>
      <c r="D45" s="35" t="s">
        <v>60</v>
      </c>
      <c r="E45" s="19"/>
      <c r="F45" s="19"/>
      <c r="G45" s="19"/>
      <c r="H45" s="19"/>
      <c r="I45" s="19"/>
      <c r="J45" s="19">
        <v>232781</v>
      </c>
      <c r="K45" s="19">
        <v>232781</v>
      </c>
      <c r="L45" s="19"/>
      <c r="M45" s="19"/>
      <c r="N45" s="19"/>
      <c r="O45" s="19">
        <v>232781</v>
      </c>
      <c r="P45" s="19">
        <f t="shared" si="0"/>
        <v>232781</v>
      </c>
    </row>
    <row r="46" spans="1:16" ht="63">
      <c r="A46" s="10" t="s">
        <v>61</v>
      </c>
      <c r="B46" s="10" t="s">
        <v>62</v>
      </c>
      <c r="C46" s="34" t="s">
        <v>24</v>
      </c>
      <c r="D46" s="35" t="s">
        <v>63</v>
      </c>
      <c r="E46" s="19"/>
      <c r="F46" s="19"/>
      <c r="G46" s="19"/>
      <c r="H46" s="19"/>
      <c r="I46" s="19"/>
      <c r="J46" s="19">
        <v>3325992</v>
      </c>
      <c r="K46" s="19">
        <v>3325992</v>
      </c>
      <c r="L46" s="19"/>
      <c r="M46" s="19"/>
      <c r="N46" s="19"/>
      <c r="O46" s="19">
        <v>3325992</v>
      </c>
      <c r="P46" s="19">
        <f t="shared" si="0"/>
        <v>3325992</v>
      </c>
    </row>
    <row r="47" spans="1:16" ht="31.5">
      <c r="A47" s="10" t="s">
        <v>64</v>
      </c>
      <c r="B47" s="10" t="s">
        <v>25</v>
      </c>
      <c r="C47" s="34" t="s">
        <v>24</v>
      </c>
      <c r="D47" s="35" t="s">
        <v>26</v>
      </c>
      <c r="E47" s="19">
        <v>398000</v>
      </c>
      <c r="F47" s="19">
        <v>398000</v>
      </c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0"/>
        <v>398000</v>
      </c>
    </row>
    <row r="48" spans="1:16" ht="15.75">
      <c r="A48" s="10"/>
      <c r="B48" s="11">
        <v>8000</v>
      </c>
      <c r="C48" s="12"/>
      <c r="D48" s="13" t="s">
        <v>231</v>
      </c>
      <c r="E48" s="19">
        <f>E49</f>
        <v>50000</v>
      </c>
      <c r="F48" s="19">
        <f>F49</f>
        <v>50000</v>
      </c>
      <c r="G48" s="19"/>
      <c r="H48" s="19"/>
      <c r="I48" s="19"/>
      <c r="J48" s="19"/>
      <c r="K48" s="19"/>
      <c r="L48" s="19"/>
      <c r="M48" s="19"/>
      <c r="N48" s="19"/>
      <c r="O48" s="19"/>
      <c r="P48" s="19">
        <f>P49</f>
        <v>50000</v>
      </c>
    </row>
    <row r="49" spans="1:16" ht="47.25">
      <c r="A49" s="10" t="s">
        <v>65</v>
      </c>
      <c r="B49" s="10" t="s">
        <v>67</v>
      </c>
      <c r="C49" s="34" t="s">
        <v>66</v>
      </c>
      <c r="D49" s="35" t="s">
        <v>68</v>
      </c>
      <c r="E49" s="19">
        <v>50000</v>
      </c>
      <c r="F49" s="19">
        <v>50000</v>
      </c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0"/>
        <v>50000</v>
      </c>
    </row>
    <row r="50" spans="1:16" ht="31.5">
      <c r="A50" s="8" t="s">
        <v>69</v>
      </c>
      <c r="B50" s="9"/>
      <c r="C50" s="9"/>
      <c r="D50" s="22" t="s">
        <v>232</v>
      </c>
      <c r="E50" s="38">
        <v>149554183</v>
      </c>
      <c r="F50" s="38">
        <v>149554183</v>
      </c>
      <c r="G50" s="38">
        <v>97392983</v>
      </c>
      <c r="H50" s="38">
        <v>13106339</v>
      </c>
      <c r="I50" s="38"/>
      <c r="J50" s="38">
        <v>23078116</v>
      </c>
      <c r="K50" s="38">
        <v>19999599</v>
      </c>
      <c r="L50" s="38">
        <v>3078517</v>
      </c>
      <c r="M50" s="38">
        <v>424388</v>
      </c>
      <c r="N50" s="38"/>
      <c r="O50" s="38">
        <v>19999599</v>
      </c>
      <c r="P50" s="38">
        <f t="shared" si="0"/>
        <v>172632299</v>
      </c>
    </row>
    <row r="51" spans="1:16" ht="47.25">
      <c r="A51" s="8" t="s">
        <v>70</v>
      </c>
      <c r="B51" s="9"/>
      <c r="C51" s="9"/>
      <c r="D51" s="22" t="s">
        <v>233</v>
      </c>
      <c r="E51" s="38">
        <v>149554183</v>
      </c>
      <c r="F51" s="38">
        <v>149554183</v>
      </c>
      <c r="G51" s="38">
        <v>97392983</v>
      </c>
      <c r="H51" s="38">
        <v>13106339</v>
      </c>
      <c r="I51" s="38"/>
      <c r="J51" s="38">
        <v>23078116</v>
      </c>
      <c r="K51" s="38">
        <v>19999599</v>
      </c>
      <c r="L51" s="38">
        <v>3078517</v>
      </c>
      <c r="M51" s="38">
        <v>424388</v>
      </c>
      <c r="N51" s="38"/>
      <c r="O51" s="38">
        <v>19999599</v>
      </c>
      <c r="P51" s="38">
        <f t="shared" si="0"/>
        <v>172632299</v>
      </c>
    </row>
    <row r="52" spans="1:16" ht="15.75">
      <c r="A52" s="8"/>
      <c r="B52" s="15">
        <v>1000</v>
      </c>
      <c r="C52" s="15"/>
      <c r="D52" s="14" t="s">
        <v>234</v>
      </c>
      <c r="E52" s="38">
        <f>E53+E56+E57+E58+E59+E61</f>
        <v>143995537</v>
      </c>
      <c r="F52" s="38">
        <f aca="true" t="shared" si="4" ref="F52:P52">F53+F56+F57+F58+F59+F61</f>
        <v>143995537</v>
      </c>
      <c r="G52" s="38">
        <f t="shared" si="4"/>
        <v>94146693</v>
      </c>
      <c r="H52" s="38">
        <f t="shared" si="4"/>
        <v>11747755</v>
      </c>
      <c r="I52" s="38"/>
      <c r="J52" s="38">
        <f t="shared" si="4"/>
        <v>4356845</v>
      </c>
      <c r="K52" s="38">
        <f t="shared" si="4"/>
        <v>1278328</v>
      </c>
      <c r="L52" s="38">
        <f t="shared" si="4"/>
        <v>3078517</v>
      </c>
      <c r="M52" s="38">
        <f t="shared" si="4"/>
        <v>424388</v>
      </c>
      <c r="N52" s="38"/>
      <c r="O52" s="38">
        <f t="shared" si="4"/>
        <v>1278328</v>
      </c>
      <c r="P52" s="38">
        <f t="shared" si="4"/>
        <v>148352382</v>
      </c>
    </row>
    <row r="53" spans="1:16" ht="63">
      <c r="A53" s="10" t="s">
        <v>71</v>
      </c>
      <c r="B53" s="10" t="s">
        <v>73</v>
      </c>
      <c r="C53" s="34" t="s">
        <v>72</v>
      </c>
      <c r="D53" s="35" t="s">
        <v>74</v>
      </c>
      <c r="E53" s="19">
        <v>122476018</v>
      </c>
      <c r="F53" s="19">
        <v>122476018</v>
      </c>
      <c r="G53" s="19">
        <v>82521106</v>
      </c>
      <c r="H53" s="19">
        <v>10956535</v>
      </c>
      <c r="I53" s="19"/>
      <c r="J53" s="19">
        <v>3981703</v>
      </c>
      <c r="K53" s="19">
        <v>1278328</v>
      </c>
      <c r="L53" s="19">
        <v>2703375</v>
      </c>
      <c r="M53" s="19">
        <v>116894</v>
      </c>
      <c r="N53" s="19"/>
      <c r="O53" s="19">
        <v>1278328</v>
      </c>
      <c r="P53" s="19">
        <f t="shared" si="0"/>
        <v>126457721</v>
      </c>
    </row>
    <row r="54" spans="1:16" ht="31.5">
      <c r="A54" s="10"/>
      <c r="B54" s="10"/>
      <c r="C54" s="34"/>
      <c r="D54" s="23" t="s">
        <v>235</v>
      </c>
      <c r="E54" s="17">
        <v>71954100</v>
      </c>
      <c r="F54" s="17">
        <v>71954100</v>
      </c>
      <c r="G54" s="17">
        <v>58978770</v>
      </c>
      <c r="H54" s="17"/>
      <c r="I54" s="17"/>
      <c r="J54" s="17"/>
      <c r="K54" s="17"/>
      <c r="L54" s="17"/>
      <c r="M54" s="17"/>
      <c r="N54" s="17"/>
      <c r="O54" s="17"/>
      <c r="P54" s="17">
        <f t="shared" si="0"/>
        <v>71954100</v>
      </c>
    </row>
    <row r="55" spans="1:16" ht="31.5">
      <c r="A55" s="10"/>
      <c r="B55" s="10"/>
      <c r="C55" s="34"/>
      <c r="D55" s="18" t="s">
        <v>236</v>
      </c>
      <c r="E55" s="17">
        <v>5266900</v>
      </c>
      <c r="F55" s="17">
        <v>5266900</v>
      </c>
      <c r="G55" s="17">
        <v>4299510</v>
      </c>
      <c r="H55" s="17"/>
      <c r="I55" s="17"/>
      <c r="J55" s="17"/>
      <c r="K55" s="17"/>
      <c r="L55" s="17"/>
      <c r="M55" s="17"/>
      <c r="N55" s="17"/>
      <c r="O55" s="17"/>
      <c r="P55" s="17">
        <f t="shared" si="0"/>
        <v>5266900</v>
      </c>
    </row>
    <row r="56" spans="1:16" ht="47.25">
      <c r="A56" s="10" t="s">
        <v>75</v>
      </c>
      <c r="B56" s="10" t="s">
        <v>77</v>
      </c>
      <c r="C56" s="34" t="s">
        <v>76</v>
      </c>
      <c r="D56" s="35" t="s">
        <v>78</v>
      </c>
      <c r="E56" s="19">
        <v>6146640</v>
      </c>
      <c r="F56" s="19">
        <v>6146640</v>
      </c>
      <c r="G56" s="19">
        <v>4570690</v>
      </c>
      <c r="H56" s="19">
        <v>429658</v>
      </c>
      <c r="I56" s="19"/>
      <c r="J56" s="19">
        <v>375142</v>
      </c>
      <c r="K56" s="19"/>
      <c r="L56" s="19">
        <v>375142</v>
      </c>
      <c r="M56" s="19">
        <v>307494</v>
      </c>
      <c r="N56" s="19"/>
      <c r="O56" s="19"/>
      <c r="P56" s="19">
        <f t="shared" si="0"/>
        <v>6521782</v>
      </c>
    </row>
    <row r="57" spans="1:16" ht="31.5">
      <c r="A57" s="10" t="s">
        <v>79</v>
      </c>
      <c r="B57" s="10" t="s">
        <v>81</v>
      </c>
      <c r="C57" s="34" t="s">
        <v>80</v>
      </c>
      <c r="D57" s="35" t="s">
        <v>82</v>
      </c>
      <c r="E57" s="19">
        <v>2693800</v>
      </c>
      <c r="F57" s="19">
        <v>2693800</v>
      </c>
      <c r="G57" s="19">
        <v>1920251</v>
      </c>
      <c r="H57" s="19"/>
      <c r="I57" s="19"/>
      <c r="J57" s="19"/>
      <c r="K57" s="19"/>
      <c r="L57" s="19"/>
      <c r="M57" s="19"/>
      <c r="N57" s="19"/>
      <c r="O57" s="19"/>
      <c r="P57" s="19">
        <f t="shared" si="0"/>
        <v>2693800</v>
      </c>
    </row>
    <row r="58" spans="1:16" ht="31.5">
      <c r="A58" s="10" t="s">
        <v>83</v>
      </c>
      <c r="B58" s="10" t="s">
        <v>84</v>
      </c>
      <c r="C58" s="34" t="s">
        <v>80</v>
      </c>
      <c r="D58" s="35" t="s">
        <v>85</v>
      </c>
      <c r="E58" s="19">
        <v>5953894</v>
      </c>
      <c r="F58" s="19">
        <v>5953894</v>
      </c>
      <c r="G58" s="19">
        <v>4132307</v>
      </c>
      <c r="H58" s="19">
        <v>319718</v>
      </c>
      <c r="I58" s="19"/>
      <c r="J58" s="19"/>
      <c r="K58" s="19"/>
      <c r="L58" s="19"/>
      <c r="M58" s="19"/>
      <c r="N58" s="19"/>
      <c r="O58" s="19"/>
      <c r="P58" s="19">
        <f t="shared" si="0"/>
        <v>5953894</v>
      </c>
    </row>
    <row r="59" spans="1:16" ht="15.75">
      <c r="A59" s="10" t="s">
        <v>86</v>
      </c>
      <c r="B59" s="10" t="s">
        <v>87</v>
      </c>
      <c r="C59" s="34" t="s">
        <v>80</v>
      </c>
      <c r="D59" s="35" t="s">
        <v>88</v>
      </c>
      <c r="E59" s="19">
        <v>5417536</v>
      </c>
      <c r="F59" s="19">
        <v>5417536</v>
      </c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0"/>
        <v>5417536</v>
      </c>
    </row>
    <row r="60" spans="1:16" ht="31.5">
      <c r="A60" s="10"/>
      <c r="B60" s="10"/>
      <c r="C60" s="34"/>
      <c r="D60" s="18" t="s">
        <v>225</v>
      </c>
      <c r="E60" s="17">
        <v>190759</v>
      </c>
      <c r="F60" s="17">
        <v>190759</v>
      </c>
      <c r="G60" s="17"/>
      <c r="H60" s="17"/>
      <c r="I60" s="17"/>
      <c r="J60" s="17"/>
      <c r="K60" s="17"/>
      <c r="L60" s="17"/>
      <c r="M60" s="17"/>
      <c r="N60" s="17"/>
      <c r="O60" s="17"/>
      <c r="P60" s="17">
        <f t="shared" si="0"/>
        <v>190759</v>
      </c>
    </row>
    <row r="61" spans="1:16" ht="31.5">
      <c r="A61" s="10" t="s">
        <v>89</v>
      </c>
      <c r="B61" s="10" t="s">
        <v>90</v>
      </c>
      <c r="C61" s="34" t="s">
        <v>80</v>
      </c>
      <c r="D61" s="35" t="s">
        <v>91</v>
      </c>
      <c r="E61" s="19">
        <v>1307649</v>
      </c>
      <c r="F61" s="19">
        <v>1307649</v>
      </c>
      <c r="G61" s="19">
        <v>1002339</v>
      </c>
      <c r="H61" s="19">
        <v>41844</v>
      </c>
      <c r="I61" s="19"/>
      <c r="J61" s="19"/>
      <c r="K61" s="19"/>
      <c r="L61" s="19"/>
      <c r="M61" s="19"/>
      <c r="N61" s="19"/>
      <c r="O61" s="19"/>
      <c r="P61" s="19">
        <f t="shared" si="0"/>
        <v>1307649</v>
      </c>
    </row>
    <row r="62" spans="1:16" ht="47.25">
      <c r="A62" s="10"/>
      <c r="B62" s="10"/>
      <c r="C62" s="34"/>
      <c r="D62" s="18" t="s">
        <v>237</v>
      </c>
      <c r="E62" s="17">
        <v>1030521</v>
      </c>
      <c r="F62" s="17">
        <v>1303521</v>
      </c>
      <c r="G62" s="17">
        <v>850185</v>
      </c>
      <c r="H62" s="17"/>
      <c r="I62" s="17"/>
      <c r="J62" s="17"/>
      <c r="K62" s="17"/>
      <c r="L62" s="17"/>
      <c r="M62" s="17"/>
      <c r="N62" s="17"/>
      <c r="O62" s="17"/>
      <c r="P62" s="17">
        <f t="shared" si="0"/>
        <v>1030521</v>
      </c>
    </row>
    <row r="63" spans="1:16" ht="15.75">
      <c r="A63" s="10"/>
      <c r="B63" s="24">
        <v>5000</v>
      </c>
      <c r="C63" s="24"/>
      <c r="D63" s="3" t="s">
        <v>238</v>
      </c>
      <c r="E63" s="38">
        <f>E64</f>
        <v>5558646</v>
      </c>
      <c r="F63" s="38">
        <f>F64</f>
        <v>5558646</v>
      </c>
      <c r="G63" s="38">
        <f>G64</f>
        <v>3246290</v>
      </c>
      <c r="H63" s="38">
        <f>H64</f>
        <v>1358584</v>
      </c>
      <c r="I63" s="38"/>
      <c r="J63" s="38"/>
      <c r="K63" s="38"/>
      <c r="L63" s="38"/>
      <c r="M63" s="38"/>
      <c r="N63" s="38"/>
      <c r="O63" s="38"/>
      <c r="P63" s="38">
        <f>P64</f>
        <v>5558646</v>
      </c>
    </row>
    <row r="64" spans="1:16" ht="47.25">
      <c r="A64" s="10" t="s">
        <v>92</v>
      </c>
      <c r="B64" s="10" t="s">
        <v>94</v>
      </c>
      <c r="C64" s="34" t="s">
        <v>93</v>
      </c>
      <c r="D64" s="35" t="s">
        <v>95</v>
      </c>
      <c r="E64" s="19">
        <v>5558646</v>
      </c>
      <c r="F64" s="19">
        <v>5558646</v>
      </c>
      <c r="G64" s="19">
        <v>3246290</v>
      </c>
      <c r="H64" s="19">
        <v>1358584</v>
      </c>
      <c r="I64" s="19"/>
      <c r="J64" s="19"/>
      <c r="K64" s="19"/>
      <c r="L64" s="19"/>
      <c r="M64" s="19"/>
      <c r="N64" s="19"/>
      <c r="O64" s="19"/>
      <c r="P64" s="19">
        <f t="shared" si="0"/>
        <v>5558646</v>
      </c>
    </row>
    <row r="65" spans="1:16" ht="31.5">
      <c r="A65" s="10"/>
      <c r="B65" s="10"/>
      <c r="C65" s="34"/>
      <c r="D65" s="39" t="s">
        <v>225</v>
      </c>
      <c r="E65" s="40">
        <v>158755</v>
      </c>
      <c r="F65" s="40">
        <v>158755</v>
      </c>
      <c r="G65" s="40">
        <v>56512</v>
      </c>
      <c r="H65" s="40">
        <v>90173</v>
      </c>
      <c r="I65" s="40"/>
      <c r="J65" s="40"/>
      <c r="K65" s="40"/>
      <c r="L65" s="40"/>
      <c r="M65" s="40"/>
      <c r="N65" s="40"/>
      <c r="O65" s="40"/>
      <c r="P65" s="40">
        <f t="shared" si="0"/>
        <v>158755</v>
      </c>
    </row>
    <row r="66" spans="1:16" ht="15.75">
      <c r="A66" s="10"/>
      <c r="B66" s="11">
        <v>7000</v>
      </c>
      <c r="C66" s="12"/>
      <c r="D66" s="13" t="s">
        <v>218</v>
      </c>
      <c r="E66" s="38"/>
      <c r="F66" s="38"/>
      <c r="G66" s="38"/>
      <c r="H66" s="38"/>
      <c r="I66" s="38"/>
      <c r="J66" s="38">
        <f>J67+J68+J69</f>
        <v>18721271</v>
      </c>
      <c r="K66" s="38">
        <f>K67+K68+K69</f>
        <v>18721271</v>
      </c>
      <c r="L66" s="38"/>
      <c r="M66" s="38"/>
      <c r="N66" s="38"/>
      <c r="O66" s="38">
        <f>O67+O68+O69</f>
        <v>18721271</v>
      </c>
      <c r="P66" s="38">
        <f>P67+P68+P69</f>
        <v>18721271</v>
      </c>
    </row>
    <row r="67" spans="1:16" ht="31.5">
      <c r="A67" s="10" t="s">
        <v>96</v>
      </c>
      <c r="B67" s="10" t="s">
        <v>97</v>
      </c>
      <c r="C67" s="34" t="s">
        <v>52</v>
      </c>
      <c r="D67" s="35" t="s">
        <v>98</v>
      </c>
      <c r="E67" s="19"/>
      <c r="F67" s="19"/>
      <c r="G67" s="19"/>
      <c r="H67" s="19"/>
      <c r="I67" s="19"/>
      <c r="J67" s="19">
        <v>10275383</v>
      </c>
      <c r="K67" s="19">
        <v>10275383</v>
      </c>
      <c r="L67" s="19"/>
      <c r="M67" s="19"/>
      <c r="N67" s="19"/>
      <c r="O67" s="19">
        <v>10275383</v>
      </c>
      <c r="P67" s="19">
        <f t="shared" si="0"/>
        <v>10275383</v>
      </c>
    </row>
    <row r="68" spans="1:16" ht="31.5">
      <c r="A68" s="10" t="s">
        <v>99</v>
      </c>
      <c r="B68" s="10" t="s">
        <v>100</v>
      </c>
      <c r="C68" s="34" t="s">
        <v>52</v>
      </c>
      <c r="D68" s="35" t="s">
        <v>101</v>
      </c>
      <c r="E68" s="19"/>
      <c r="F68" s="19"/>
      <c r="G68" s="19"/>
      <c r="H68" s="19"/>
      <c r="I68" s="19"/>
      <c r="J68" s="19">
        <v>145888</v>
      </c>
      <c r="K68" s="19">
        <v>145888</v>
      </c>
      <c r="L68" s="19"/>
      <c r="M68" s="19"/>
      <c r="N68" s="19"/>
      <c r="O68" s="19">
        <v>145888</v>
      </c>
      <c r="P68" s="19">
        <f t="shared" si="0"/>
        <v>145888</v>
      </c>
    </row>
    <row r="69" spans="1:16" ht="31.5">
      <c r="A69" s="10" t="s">
        <v>102</v>
      </c>
      <c r="B69" s="10" t="s">
        <v>103</v>
      </c>
      <c r="C69" s="34" t="s">
        <v>24</v>
      </c>
      <c r="D69" s="35" t="s">
        <v>104</v>
      </c>
      <c r="E69" s="19"/>
      <c r="F69" s="19"/>
      <c r="G69" s="19"/>
      <c r="H69" s="19"/>
      <c r="I69" s="19"/>
      <c r="J69" s="19">
        <v>8300000</v>
      </c>
      <c r="K69" s="19">
        <v>8300000</v>
      </c>
      <c r="L69" s="19"/>
      <c r="M69" s="19"/>
      <c r="N69" s="19"/>
      <c r="O69" s="19">
        <v>8300000</v>
      </c>
      <c r="P69" s="19">
        <f t="shared" si="0"/>
        <v>8300000</v>
      </c>
    </row>
    <row r="70" spans="1:16" ht="31.5">
      <c r="A70" s="8" t="s">
        <v>105</v>
      </c>
      <c r="B70" s="9"/>
      <c r="C70" s="9"/>
      <c r="D70" s="25" t="s">
        <v>239</v>
      </c>
      <c r="E70" s="38">
        <v>9667556</v>
      </c>
      <c r="F70" s="38">
        <v>9667556</v>
      </c>
      <c r="G70" s="38">
        <v>4656261</v>
      </c>
      <c r="H70" s="38">
        <v>108231</v>
      </c>
      <c r="I70" s="38"/>
      <c r="J70" s="38">
        <v>1168411</v>
      </c>
      <c r="K70" s="38">
        <v>1114811</v>
      </c>
      <c r="L70" s="38">
        <v>53600</v>
      </c>
      <c r="M70" s="38">
        <v>43800</v>
      </c>
      <c r="N70" s="38"/>
      <c r="O70" s="38">
        <v>1114811</v>
      </c>
      <c r="P70" s="38">
        <f t="shared" si="0"/>
        <v>10835967</v>
      </c>
    </row>
    <row r="71" spans="1:16" ht="47.25">
      <c r="A71" s="8" t="s">
        <v>106</v>
      </c>
      <c r="B71" s="9"/>
      <c r="C71" s="9"/>
      <c r="D71" s="25" t="s">
        <v>240</v>
      </c>
      <c r="E71" s="38">
        <v>9667556</v>
      </c>
      <c r="F71" s="38">
        <v>9667556</v>
      </c>
      <c r="G71" s="38">
        <v>4656261</v>
      </c>
      <c r="H71" s="38">
        <v>108231</v>
      </c>
      <c r="I71" s="38"/>
      <c r="J71" s="38">
        <v>1168411</v>
      </c>
      <c r="K71" s="38">
        <v>1114811</v>
      </c>
      <c r="L71" s="38">
        <v>53600</v>
      </c>
      <c r="M71" s="38">
        <v>43800</v>
      </c>
      <c r="N71" s="38"/>
      <c r="O71" s="38">
        <v>1114811</v>
      </c>
      <c r="P71" s="38">
        <f t="shared" si="0"/>
        <v>10835967</v>
      </c>
    </row>
    <row r="72" spans="1:16" ht="31.5">
      <c r="A72" s="8"/>
      <c r="B72" s="26">
        <v>3000</v>
      </c>
      <c r="C72" s="26"/>
      <c r="D72" s="3" t="s">
        <v>241</v>
      </c>
      <c r="E72" s="38">
        <f>E73+E74+E75+E76+E78+E79+E81+E82</f>
        <v>9667556</v>
      </c>
      <c r="F72" s="38">
        <f aca="true" t="shared" si="5" ref="F72:P72">F73+F74+F75+F76+F78+F79+F81+F82</f>
        <v>9667556</v>
      </c>
      <c r="G72" s="38">
        <f t="shared" si="5"/>
        <v>4656261</v>
      </c>
      <c r="H72" s="38">
        <f t="shared" si="5"/>
        <v>108231</v>
      </c>
      <c r="I72" s="38"/>
      <c r="J72" s="38">
        <f t="shared" si="5"/>
        <v>168411</v>
      </c>
      <c r="K72" s="38">
        <f t="shared" si="5"/>
        <v>114811</v>
      </c>
      <c r="L72" s="38">
        <f t="shared" si="5"/>
        <v>53600</v>
      </c>
      <c r="M72" s="38">
        <f t="shared" si="5"/>
        <v>43800</v>
      </c>
      <c r="N72" s="38"/>
      <c r="O72" s="38">
        <f t="shared" si="5"/>
        <v>114811</v>
      </c>
      <c r="P72" s="38">
        <f t="shared" si="5"/>
        <v>9835967</v>
      </c>
    </row>
    <row r="73" spans="1:16" ht="31.5">
      <c r="A73" s="10" t="s">
        <v>107</v>
      </c>
      <c r="B73" s="10" t="s">
        <v>109</v>
      </c>
      <c r="C73" s="34" t="s">
        <v>108</v>
      </c>
      <c r="D73" s="35" t="s">
        <v>110</v>
      </c>
      <c r="E73" s="19">
        <v>147480</v>
      </c>
      <c r="F73" s="19">
        <v>147480</v>
      </c>
      <c r="G73" s="19"/>
      <c r="H73" s="19"/>
      <c r="I73" s="19"/>
      <c r="J73" s="19"/>
      <c r="K73" s="19"/>
      <c r="L73" s="19"/>
      <c r="M73" s="19"/>
      <c r="N73" s="19"/>
      <c r="O73" s="19"/>
      <c r="P73" s="19">
        <f aca="true" t="shared" si="6" ref="P73:P115">E73+J73</f>
        <v>147480</v>
      </c>
    </row>
    <row r="74" spans="1:16" ht="47.25">
      <c r="A74" s="10" t="s">
        <v>111</v>
      </c>
      <c r="B74" s="10" t="s">
        <v>112</v>
      </c>
      <c r="C74" s="34" t="s">
        <v>108</v>
      </c>
      <c r="D74" s="35" t="s">
        <v>113</v>
      </c>
      <c r="E74" s="19">
        <v>1384492</v>
      </c>
      <c r="F74" s="19">
        <v>1384492</v>
      </c>
      <c r="G74" s="19"/>
      <c r="H74" s="19"/>
      <c r="I74" s="19"/>
      <c r="J74" s="19"/>
      <c r="K74" s="19"/>
      <c r="L74" s="19"/>
      <c r="M74" s="19"/>
      <c r="N74" s="19"/>
      <c r="O74" s="19"/>
      <c r="P74" s="19">
        <f t="shared" si="6"/>
        <v>1384492</v>
      </c>
    </row>
    <row r="75" spans="1:16" ht="47.25">
      <c r="A75" s="10" t="s">
        <v>114</v>
      </c>
      <c r="B75" s="10" t="s">
        <v>115</v>
      </c>
      <c r="C75" s="34" t="s">
        <v>108</v>
      </c>
      <c r="D75" s="35" t="s">
        <v>116</v>
      </c>
      <c r="E75" s="19">
        <v>500000</v>
      </c>
      <c r="F75" s="19">
        <v>500000</v>
      </c>
      <c r="G75" s="19"/>
      <c r="H75" s="19"/>
      <c r="I75" s="19"/>
      <c r="J75" s="19"/>
      <c r="K75" s="19"/>
      <c r="L75" s="19"/>
      <c r="M75" s="19"/>
      <c r="N75" s="19"/>
      <c r="O75" s="19"/>
      <c r="P75" s="19">
        <f t="shared" si="6"/>
        <v>500000</v>
      </c>
    </row>
    <row r="76" spans="1:16" ht="78.75">
      <c r="A76" s="10" t="s">
        <v>117</v>
      </c>
      <c r="B76" s="10" t="s">
        <v>118</v>
      </c>
      <c r="C76" s="34" t="s">
        <v>73</v>
      </c>
      <c r="D76" s="35" t="s">
        <v>119</v>
      </c>
      <c r="E76" s="19">
        <v>5202788</v>
      </c>
      <c r="F76" s="19">
        <v>5202788</v>
      </c>
      <c r="G76" s="19">
        <v>3964340</v>
      </c>
      <c r="H76" s="19">
        <v>78897</v>
      </c>
      <c r="I76" s="19"/>
      <c r="J76" s="19">
        <v>53600</v>
      </c>
      <c r="K76" s="19">
        <v>0</v>
      </c>
      <c r="L76" s="19">
        <v>53600</v>
      </c>
      <c r="M76" s="19">
        <v>43800</v>
      </c>
      <c r="N76" s="19"/>
      <c r="O76" s="19"/>
      <c r="P76" s="19">
        <f t="shared" si="6"/>
        <v>5256388</v>
      </c>
    </row>
    <row r="77" spans="1:16" ht="31.5">
      <c r="A77" s="10"/>
      <c r="B77" s="10"/>
      <c r="C77" s="34"/>
      <c r="D77" s="18" t="s">
        <v>225</v>
      </c>
      <c r="E77" s="17">
        <v>602158</v>
      </c>
      <c r="F77" s="17">
        <v>602158</v>
      </c>
      <c r="G77" s="17">
        <v>475498</v>
      </c>
      <c r="H77" s="17">
        <v>5925</v>
      </c>
      <c r="I77" s="17"/>
      <c r="J77" s="17"/>
      <c r="K77" s="17"/>
      <c r="L77" s="17"/>
      <c r="M77" s="17"/>
      <c r="N77" s="17"/>
      <c r="O77" s="17"/>
      <c r="P77" s="17">
        <f t="shared" si="6"/>
        <v>602158</v>
      </c>
    </row>
    <row r="78" spans="1:16" ht="47.25">
      <c r="A78" s="10" t="s">
        <v>120</v>
      </c>
      <c r="B78" s="10" t="s">
        <v>122</v>
      </c>
      <c r="C78" s="34" t="s">
        <v>121</v>
      </c>
      <c r="D78" s="35" t="s">
        <v>123</v>
      </c>
      <c r="E78" s="19">
        <v>915580</v>
      </c>
      <c r="F78" s="19">
        <v>915580</v>
      </c>
      <c r="G78" s="19">
        <v>691921</v>
      </c>
      <c r="H78" s="19">
        <v>29334</v>
      </c>
      <c r="I78" s="19"/>
      <c r="J78" s="19"/>
      <c r="K78" s="19"/>
      <c r="L78" s="19"/>
      <c r="M78" s="19"/>
      <c r="N78" s="19"/>
      <c r="O78" s="19"/>
      <c r="P78" s="19">
        <f t="shared" si="6"/>
        <v>915580</v>
      </c>
    </row>
    <row r="79" spans="1:16" ht="110.25">
      <c r="A79" s="10" t="s">
        <v>124</v>
      </c>
      <c r="B79" s="10" t="s">
        <v>126</v>
      </c>
      <c r="C79" s="34" t="s">
        <v>125</v>
      </c>
      <c r="D79" s="35" t="s">
        <v>127</v>
      </c>
      <c r="E79" s="19">
        <v>205350</v>
      </c>
      <c r="F79" s="19">
        <v>205350</v>
      </c>
      <c r="G79" s="19"/>
      <c r="H79" s="19"/>
      <c r="I79" s="19"/>
      <c r="J79" s="19"/>
      <c r="K79" s="19"/>
      <c r="L79" s="19"/>
      <c r="M79" s="19"/>
      <c r="N79" s="19"/>
      <c r="O79" s="19"/>
      <c r="P79" s="19">
        <f t="shared" si="6"/>
        <v>205350</v>
      </c>
    </row>
    <row r="80" spans="1:16" ht="31.5">
      <c r="A80" s="10"/>
      <c r="B80" s="10"/>
      <c r="C80" s="34"/>
      <c r="D80" s="18" t="s">
        <v>225</v>
      </c>
      <c r="E80" s="17">
        <v>37830</v>
      </c>
      <c r="F80" s="17">
        <v>37830</v>
      </c>
      <c r="G80" s="17"/>
      <c r="H80" s="17"/>
      <c r="I80" s="17"/>
      <c r="J80" s="17"/>
      <c r="K80" s="17"/>
      <c r="L80" s="17"/>
      <c r="M80" s="17"/>
      <c r="N80" s="17"/>
      <c r="O80" s="17"/>
      <c r="P80" s="17">
        <f t="shared" si="6"/>
        <v>37830</v>
      </c>
    </row>
    <row r="81" spans="1:16" ht="63">
      <c r="A81" s="10" t="s">
        <v>128</v>
      </c>
      <c r="B81" s="10" t="s">
        <v>130</v>
      </c>
      <c r="C81" s="34" t="s">
        <v>129</v>
      </c>
      <c r="D81" s="35" t="s">
        <v>131</v>
      </c>
      <c r="E81" s="19">
        <v>80292</v>
      </c>
      <c r="F81" s="19">
        <v>80292</v>
      </c>
      <c r="G81" s="19"/>
      <c r="H81" s="19"/>
      <c r="I81" s="19"/>
      <c r="J81" s="19">
        <v>114811</v>
      </c>
      <c r="K81" s="19">
        <v>114811</v>
      </c>
      <c r="L81" s="19"/>
      <c r="M81" s="19"/>
      <c r="N81" s="19"/>
      <c r="O81" s="19">
        <v>114811</v>
      </c>
      <c r="P81" s="19">
        <f t="shared" si="6"/>
        <v>195103</v>
      </c>
    </row>
    <row r="82" spans="1:16" ht="31.5">
      <c r="A82" s="10" t="s">
        <v>132</v>
      </c>
      <c r="B82" s="10" t="s">
        <v>133</v>
      </c>
      <c r="C82" s="34" t="s">
        <v>77</v>
      </c>
      <c r="D82" s="35" t="s">
        <v>134</v>
      </c>
      <c r="E82" s="19">
        <v>1231574</v>
      </c>
      <c r="F82" s="19">
        <v>1231574</v>
      </c>
      <c r="G82" s="19"/>
      <c r="H82" s="19"/>
      <c r="I82" s="19"/>
      <c r="J82" s="19"/>
      <c r="K82" s="19"/>
      <c r="L82" s="19"/>
      <c r="M82" s="19"/>
      <c r="N82" s="19"/>
      <c r="O82" s="19">
        <v>0</v>
      </c>
      <c r="P82" s="19">
        <f t="shared" si="6"/>
        <v>1231574</v>
      </c>
    </row>
    <row r="83" spans="1:16" ht="15.75">
      <c r="A83" s="10"/>
      <c r="B83" s="11">
        <v>7000</v>
      </c>
      <c r="C83" s="12"/>
      <c r="D83" s="13" t="s">
        <v>218</v>
      </c>
      <c r="E83" s="19"/>
      <c r="F83" s="19"/>
      <c r="G83" s="19"/>
      <c r="H83" s="19"/>
      <c r="I83" s="19"/>
      <c r="J83" s="19">
        <f>J84</f>
        <v>1000000</v>
      </c>
      <c r="K83" s="19">
        <f>K84</f>
        <v>1000000</v>
      </c>
      <c r="L83" s="19"/>
      <c r="M83" s="19"/>
      <c r="N83" s="19"/>
      <c r="O83" s="19">
        <f>O84</f>
        <v>1000000</v>
      </c>
      <c r="P83" s="19">
        <f>P84</f>
        <v>1000000</v>
      </c>
    </row>
    <row r="84" spans="1:16" ht="31.5">
      <c r="A84" s="10" t="s">
        <v>135</v>
      </c>
      <c r="B84" s="10" t="s">
        <v>136</v>
      </c>
      <c r="C84" s="34" t="s">
        <v>52</v>
      </c>
      <c r="D84" s="35" t="s">
        <v>137</v>
      </c>
      <c r="E84" s="19"/>
      <c r="F84" s="19"/>
      <c r="G84" s="19"/>
      <c r="H84" s="19"/>
      <c r="I84" s="19"/>
      <c r="J84" s="19">
        <v>1000000</v>
      </c>
      <c r="K84" s="19">
        <v>1000000</v>
      </c>
      <c r="L84" s="19"/>
      <c r="M84" s="19"/>
      <c r="N84" s="19"/>
      <c r="O84" s="19">
        <v>1000000</v>
      </c>
      <c r="P84" s="19">
        <f t="shared" si="6"/>
        <v>1000000</v>
      </c>
    </row>
    <row r="85" spans="1:16" ht="47.25">
      <c r="A85" s="8" t="s">
        <v>138</v>
      </c>
      <c r="B85" s="9"/>
      <c r="C85" s="9"/>
      <c r="D85" s="25" t="s">
        <v>242</v>
      </c>
      <c r="E85" s="38">
        <v>3041300</v>
      </c>
      <c r="F85" s="38">
        <v>3041300</v>
      </c>
      <c r="G85" s="38">
        <v>1746609</v>
      </c>
      <c r="H85" s="38">
        <v>163647</v>
      </c>
      <c r="I85" s="38"/>
      <c r="J85" s="38">
        <v>338800</v>
      </c>
      <c r="K85" s="38">
        <v>338800</v>
      </c>
      <c r="L85" s="38"/>
      <c r="M85" s="38"/>
      <c r="N85" s="38"/>
      <c r="O85" s="38">
        <v>338800</v>
      </c>
      <c r="P85" s="38">
        <f t="shared" si="6"/>
        <v>3380100</v>
      </c>
    </row>
    <row r="86" spans="1:16" ht="47.25">
      <c r="A86" s="8" t="s">
        <v>139</v>
      </c>
      <c r="B86" s="9"/>
      <c r="C86" s="9"/>
      <c r="D86" s="25" t="s">
        <v>243</v>
      </c>
      <c r="E86" s="38">
        <v>3041300</v>
      </c>
      <c r="F86" s="38">
        <v>3041300</v>
      </c>
      <c r="G86" s="38">
        <v>1746609</v>
      </c>
      <c r="H86" s="38">
        <v>163647</v>
      </c>
      <c r="I86" s="38"/>
      <c r="J86" s="38">
        <v>338800</v>
      </c>
      <c r="K86" s="38">
        <v>338800</v>
      </c>
      <c r="L86" s="38"/>
      <c r="M86" s="38"/>
      <c r="N86" s="38"/>
      <c r="O86" s="38">
        <v>338800</v>
      </c>
      <c r="P86" s="38">
        <f t="shared" si="6"/>
        <v>3380100</v>
      </c>
    </row>
    <row r="87" spans="1:16" ht="31.5">
      <c r="A87" s="8"/>
      <c r="B87" s="26">
        <v>3000</v>
      </c>
      <c r="C87" s="26"/>
      <c r="D87" s="3" t="s">
        <v>241</v>
      </c>
      <c r="E87" s="38">
        <f>E88</f>
        <v>3041300</v>
      </c>
      <c r="F87" s="38">
        <f aca="true" t="shared" si="7" ref="F87:O87">F88</f>
        <v>3041300</v>
      </c>
      <c r="G87" s="38">
        <f t="shared" si="7"/>
        <v>1746609</v>
      </c>
      <c r="H87" s="38">
        <f t="shared" si="7"/>
        <v>163647</v>
      </c>
      <c r="I87" s="38"/>
      <c r="J87" s="38">
        <f t="shared" si="7"/>
        <v>38800</v>
      </c>
      <c r="K87" s="38">
        <f t="shared" si="7"/>
        <v>38800</v>
      </c>
      <c r="L87" s="38"/>
      <c r="M87" s="38"/>
      <c r="N87" s="38"/>
      <c r="O87" s="38">
        <f t="shared" si="7"/>
        <v>38800</v>
      </c>
      <c r="P87" s="38">
        <f>P88</f>
        <v>3080100</v>
      </c>
    </row>
    <row r="88" spans="1:16" ht="94.5">
      <c r="A88" s="10" t="s">
        <v>140</v>
      </c>
      <c r="B88" s="10" t="s">
        <v>141</v>
      </c>
      <c r="C88" s="34" t="s">
        <v>121</v>
      </c>
      <c r="D88" s="35" t="s">
        <v>142</v>
      </c>
      <c r="E88" s="19">
        <v>3041300</v>
      </c>
      <c r="F88" s="19">
        <v>3041300</v>
      </c>
      <c r="G88" s="19">
        <v>1746609</v>
      </c>
      <c r="H88" s="19">
        <v>163647</v>
      </c>
      <c r="I88" s="19"/>
      <c r="J88" s="19">
        <v>38800</v>
      </c>
      <c r="K88" s="19">
        <v>38800</v>
      </c>
      <c r="L88" s="19"/>
      <c r="M88" s="19"/>
      <c r="N88" s="19"/>
      <c r="O88" s="19">
        <v>38800</v>
      </c>
      <c r="P88" s="19">
        <f t="shared" si="6"/>
        <v>3080100</v>
      </c>
    </row>
    <row r="89" spans="1:16" ht="15.75">
      <c r="A89" s="10"/>
      <c r="B89" s="11">
        <v>7000</v>
      </c>
      <c r="C89" s="12"/>
      <c r="D89" s="13" t="s">
        <v>218</v>
      </c>
      <c r="E89" s="38"/>
      <c r="F89" s="38"/>
      <c r="G89" s="38"/>
      <c r="H89" s="38"/>
      <c r="I89" s="38"/>
      <c r="J89" s="38">
        <f>J90</f>
        <v>300000</v>
      </c>
      <c r="K89" s="38">
        <f>K90</f>
        <v>300000</v>
      </c>
      <c r="L89" s="38"/>
      <c r="M89" s="38"/>
      <c r="N89" s="38"/>
      <c r="O89" s="38">
        <f>O90</f>
        <v>300000</v>
      </c>
      <c r="P89" s="38">
        <f>P90</f>
        <v>300000</v>
      </c>
    </row>
    <row r="90" spans="1:16" ht="31.5">
      <c r="A90" s="10" t="s">
        <v>143</v>
      </c>
      <c r="B90" s="10" t="s">
        <v>136</v>
      </c>
      <c r="C90" s="34" t="s">
        <v>52</v>
      </c>
      <c r="D90" s="35" t="s">
        <v>137</v>
      </c>
      <c r="E90" s="19"/>
      <c r="F90" s="19"/>
      <c r="G90" s="19"/>
      <c r="H90" s="19"/>
      <c r="I90" s="19"/>
      <c r="J90" s="19">
        <v>300000</v>
      </c>
      <c r="K90" s="19">
        <v>300000</v>
      </c>
      <c r="L90" s="19"/>
      <c r="M90" s="19"/>
      <c r="N90" s="19"/>
      <c r="O90" s="19">
        <v>300000</v>
      </c>
      <c r="P90" s="19">
        <f t="shared" si="6"/>
        <v>300000</v>
      </c>
    </row>
    <row r="91" spans="1:16" ht="47.25">
      <c r="A91" s="11" t="s">
        <v>144</v>
      </c>
      <c r="B91" s="27"/>
      <c r="C91" s="28"/>
      <c r="D91" s="29" t="s">
        <v>145</v>
      </c>
      <c r="E91" s="38">
        <v>13840589</v>
      </c>
      <c r="F91" s="38">
        <v>13840589</v>
      </c>
      <c r="G91" s="38">
        <v>9212036</v>
      </c>
      <c r="H91" s="38">
        <v>1410799</v>
      </c>
      <c r="I91" s="38"/>
      <c r="J91" s="38">
        <v>450825</v>
      </c>
      <c r="K91" s="38">
        <v>49900</v>
      </c>
      <c r="L91" s="38">
        <v>400925</v>
      </c>
      <c r="M91" s="38">
        <v>146600</v>
      </c>
      <c r="N91" s="38"/>
      <c r="O91" s="38">
        <v>49900</v>
      </c>
      <c r="P91" s="38">
        <f t="shared" si="6"/>
        <v>14291414</v>
      </c>
    </row>
    <row r="92" spans="1:16" ht="47.25">
      <c r="A92" s="11" t="s">
        <v>146</v>
      </c>
      <c r="B92" s="27"/>
      <c r="C92" s="28"/>
      <c r="D92" s="29" t="s">
        <v>145</v>
      </c>
      <c r="E92" s="38">
        <v>13840589</v>
      </c>
      <c r="F92" s="38">
        <v>13840589</v>
      </c>
      <c r="G92" s="38">
        <v>9212036</v>
      </c>
      <c r="H92" s="38">
        <v>1410799</v>
      </c>
      <c r="I92" s="38"/>
      <c r="J92" s="38">
        <v>450825</v>
      </c>
      <c r="K92" s="38">
        <v>49900</v>
      </c>
      <c r="L92" s="38">
        <v>400925</v>
      </c>
      <c r="M92" s="38">
        <v>146600</v>
      </c>
      <c r="N92" s="38"/>
      <c r="O92" s="38">
        <v>49900</v>
      </c>
      <c r="P92" s="38">
        <f t="shared" si="6"/>
        <v>14291414</v>
      </c>
    </row>
    <row r="93" spans="1:16" ht="15.75">
      <c r="A93" s="8"/>
      <c r="B93" s="26">
        <v>1000</v>
      </c>
      <c r="C93" s="26"/>
      <c r="D93" s="3" t="s">
        <v>234</v>
      </c>
      <c r="E93" s="38">
        <f>E94</f>
        <v>3802048</v>
      </c>
      <c r="F93" s="38">
        <f aca="true" t="shared" si="8" ref="F93:P93">F94</f>
        <v>3802048</v>
      </c>
      <c r="G93" s="38">
        <f t="shared" si="8"/>
        <v>3034700</v>
      </c>
      <c r="H93" s="38">
        <f t="shared" si="8"/>
        <v>73748</v>
      </c>
      <c r="I93" s="38"/>
      <c r="J93" s="38">
        <f t="shared" si="8"/>
        <v>171225</v>
      </c>
      <c r="K93" s="38"/>
      <c r="L93" s="38">
        <f t="shared" si="8"/>
        <v>171225</v>
      </c>
      <c r="M93" s="38"/>
      <c r="N93" s="38"/>
      <c r="O93" s="38"/>
      <c r="P93" s="38">
        <f t="shared" si="8"/>
        <v>3973273</v>
      </c>
    </row>
    <row r="94" spans="1:16" ht="31.5">
      <c r="A94" s="10" t="s">
        <v>147</v>
      </c>
      <c r="B94" s="10" t="s">
        <v>148</v>
      </c>
      <c r="C94" s="34" t="s">
        <v>76</v>
      </c>
      <c r="D94" s="35" t="s">
        <v>149</v>
      </c>
      <c r="E94" s="19">
        <v>3802048</v>
      </c>
      <c r="F94" s="19">
        <v>3802048</v>
      </c>
      <c r="G94" s="19">
        <v>3034700</v>
      </c>
      <c r="H94" s="19">
        <v>73748</v>
      </c>
      <c r="I94" s="19"/>
      <c r="J94" s="19">
        <v>171225</v>
      </c>
      <c r="K94" s="19"/>
      <c r="L94" s="19">
        <v>171225</v>
      </c>
      <c r="M94" s="19"/>
      <c r="N94" s="19"/>
      <c r="O94" s="19"/>
      <c r="P94" s="19">
        <f t="shared" si="6"/>
        <v>3973273</v>
      </c>
    </row>
    <row r="95" spans="1:16" ht="31.5">
      <c r="A95" s="10"/>
      <c r="B95" s="10"/>
      <c r="C95" s="34"/>
      <c r="D95" s="18" t="s">
        <v>225</v>
      </c>
      <c r="E95" s="17">
        <v>454088</v>
      </c>
      <c r="F95" s="17">
        <v>454088</v>
      </c>
      <c r="G95" s="17">
        <v>320300</v>
      </c>
      <c r="H95" s="17">
        <v>63378</v>
      </c>
      <c r="I95" s="17"/>
      <c r="J95" s="17"/>
      <c r="K95" s="17"/>
      <c r="L95" s="17"/>
      <c r="M95" s="17"/>
      <c r="N95" s="17"/>
      <c r="O95" s="17"/>
      <c r="P95" s="17">
        <f>E95+J95</f>
        <v>454088</v>
      </c>
    </row>
    <row r="96" spans="1:16" ht="31.5">
      <c r="A96" s="10"/>
      <c r="B96" s="26">
        <v>3000</v>
      </c>
      <c r="C96" s="26"/>
      <c r="D96" s="3" t="s">
        <v>241</v>
      </c>
      <c r="E96" s="38">
        <f>E97+E98</f>
        <v>1161608</v>
      </c>
      <c r="F96" s="38">
        <f>F97+F98</f>
        <v>1161608</v>
      </c>
      <c r="G96" s="38">
        <f>G97+G98</f>
        <v>607135</v>
      </c>
      <c r="H96" s="38">
        <f>H97+H98</f>
        <v>121622</v>
      </c>
      <c r="I96" s="38"/>
      <c r="J96" s="38"/>
      <c r="K96" s="38"/>
      <c r="L96" s="38"/>
      <c r="M96" s="38"/>
      <c r="N96" s="38"/>
      <c r="O96" s="38"/>
      <c r="P96" s="38">
        <f>P97+P98</f>
        <v>1161608</v>
      </c>
    </row>
    <row r="97" spans="1:16" ht="31.5">
      <c r="A97" s="10" t="s">
        <v>150</v>
      </c>
      <c r="B97" s="10" t="s">
        <v>151</v>
      </c>
      <c r="C97" s="34" t="s">
        <v>121</v>
      </c>
      <c r="D97" s="35" t="s">
        <v>152</v>
      </c>
      <c r="E97" s="19">
        <v>964148</v>
      </c>
      <c r="F97" s="19">
        <v>964148</v>
      </c>
      <c r="G97" s="19">
        <v>607135</v>
      </c>
      <c r="H97" s="19">
        <v>121622</v>
      </c>
      <c r="I97" s="19"/>
      <c r="J97" s="19"/>
      <c r="K97" s="19"/>
      <c r="L97" s="19"/>
      <c r="M97" s="19"/>
      <c r="N97" s="19"/>
      <c r="O97" s="19"/>
      <c r="P97" s="19">
        <f t="shared" si="6"/>
        <v>964148</v>
      </c>
    </row>
    <row r="98" spans="1:16" ht="94.5">
      <c r="A98" s="10" t="s">
        <v>153</v>
      </c>
      <c r="B98" s="10" t="s">
        <v>154</v>
      </c>
      <c r="C98" s="34" t="s">
        <v>121</v>
      </c>
      <c r="D98" s="35" t="s">
        <v>155</v>
      </c>
      <c r="E98" s="19">
        <v>197460</v>
      </c>
      <c r="F98" s="19">
        <v>197460</v>
      </c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6"/>
        <v>197460</v>
      </c>
    </row>
    <row r="99" spans="1:16" ht="15.75">
      <c r="A99" s="10"/>
      <c r="B99" s="26">
        <v>4000</v>
      </c>
      <c r="C99" s="26"/>
      <c r="D99" s="3" t="s">
        <v>244</v>
      </c>
      <c r="E99" s="38">
        <f>E100+E101+E102+E103</f>
        <v>6621887</v>
      </c>
      <c r="F99" s="38">
        <f aca="true" t="shared" si="9" ref="F99:P99">F100+F101+F102+F103</f>
        <v>6621887</v>
      </c>
      <c r="G99" s="38">
        <f t="shared" si="9"/>
        <v>4150493</v>
      </c>
      <c r="H99" s="38">
        <f t="shared" si="9"/>
        <v>1110627</v>
      </c>
      <c r="I99" s="38"/>
      <c r="J99" s="38">
        <f t="shared" si="9"/>
        <v>279600</v>
      </c>
      <c r="K99" s="38">
        <f t="shared" si="9"/>
        <v>49900</v>
      </c>
      <c r="L99" s="38">
        <f t="shared" si="9"/>
        <v>229700</v>
      </c>
      <c r="M99" s="38">
        <f t="shared" si="9"/>
        <v>146600</v>
      </c>
      <c r="N99" s="38"/>
      <c r="O99" s="38">
        <f t="shared" si="9"/>
        <v>49900</v>
      </c>
      <c r="P99" s="38">
        <f t="shared" si="9"/>
        <v>6901487</v>
      </c>
    </row>
    <row r="100" spans="1:16" ht="15.75">
      <c r="A100" s="10" t="s">
        <v>156</v>
      </c>
      <c r="B100" s="10" t="s">
        <v>158</v>
      </c>
      <c r="C100" s="34" t="s">
        <v>157</v>
      </c>
      <c r="D100" s="35" t="s">
        <v>159</v>
      </c>
      <c r="E100" s="19">
        <v>1210380</v>
      </c>
      <c r="F100" s="19">
        <v>1210380</v>
      </c>
      <c r="G100" s="19">
        <v>725700</v>
      </c>
      <c r="H100" s="19">
        <v>234680</v>
      </c>
      <c r="I100" s="19"/>
      <c r="J100" s="19">
        <v>4400</v>
      </c>
      <c r="K100" s="19"/>
      <c r="L100" s="19">
        <v>4400</v>
      </c>
      <c r="M100" s="19"/>
      <c r="N100" s="19"/>
      <c r="O100" s="19"/>
      <c r="P100" s="19">
        <f t="shared" si="6"/>
        <v>1214780</v>
      </c>
    </row>
    <row r="101" spans="1:16" ht="31.5">
      <c r="A101" s="10" t="s">
        <v>160</v>
      </c>
      <c r="B101" s="10" t="s">
        <v>161</v>
      </c>
      <c r="C101" s="34" t="s">
        <v>157</v>
      </c>
      <c r="D101" s="35" t="s">
        <v>162</v>
      </c>
      <c r="E101" s="19">
        <v>2538738</v>
      </c>
      <c r="F101" s="19">
        <v>2538738</v>
      </c>
      <c r="G101" s="19">
        <v>1480300</v>
      </c>
      <c r="H101" s="19">
        <v>612738</v>
      </c>
      <c r="I101" s="19"/>
      <c r="J101" s="19">
        <v>37400</v>
      </c>
      <c r="K101" s="19"/>
      <c r="L101" s="19">
        <v>37400</v>
      </c>
      <c r="M101" s="19"/>
      <c r="N101" s="19"/>
      <c r="O101" s="19"/>
      <c r="P101" s="19">
        <f t="shared" si="6"/>
        <v>2576138</v>
      </c>
    </row>
    <row r="102" spans="1:16" ht="47.25">
      <c r="A102" s="10" t="s">
        <v>163</v>
      </c>
      <c r="B102" s="10" t="s">
        <v>165</v>
      </c>
      <c r="C102" s="34" t="s">
        <v>164</v>
      </c>
      <c r="D102" s="35" t="s">
        <v>166</v>
      </c>
      <c r="E102" s="19">
        <v>2310938</v>
      </c>
      <c r="F102" s="19">
        <v>2310938</v>
      </c>
      <c r="G102" s="19">
        <v>1546600</v>
      </c>
      <c r="H102" s="19">
        <v>258238</v>
      </c>
      <c r="I102" s="19"/>
      <c r="J102" s="19">
        <v>237800</v>
      </c>
      <c r="K102" s="19">
        <v>49900</v>
      </c>
      <c r="L102" s="19">
        <v>187900</v>
      </c>
      <c r="M102" s="19">
        <v>146600</v>
      </c>
      <c r="N102" s="19"/>
      <c r="O102" s="19">
        <v>49900</v>
      </c>
      <c r="P102" s="19">
        <f t="shared" si="6"/>
        <v>2548738</v>
      </c>
    </row>
    <row r="103" spans="1:16" ht="31.5">
      <c r="A103" s="10" t="s">
        <v>167</v>
      </c>
      <c r="B103" s="10" t="s">
        <v>169</v>
      </c>
      <c r="C103" s="34" t="s">
        <v>168</v>
      </c>
      <c r="D103" s="35" t="s">
        <v>170</v>
      </c>
      <c r="E103" s="19">
        <v>561831</v>
      </c>
      <c r="F103" s="19">
        <v>561831</v>
      </c>
      <c r="G103" s="19">
        <v>397893</v>
      </c>
      <c r="H103" s="19">
        <v>4971</v>
      </c>
      <c r="I103" s="19"/>
      <c r="J103" s="19"/>
      <c r="K103" s="19"/>
      <c r="L103" s="19"/>
      <c r="M103" s="19"/>
      <c r="N103" s="19"/>
      <c r="O103" s="19"/>
      <c r="P103" s="19">
        <f t="shared" si="6"/>
        <v>561831</v>
      </c>
    </row>
    <row r="104" spans="1:16" ht="15.75">
      <c r="A104" s="10"/>
      <c r="B104" s="24">
        <v>5000</v>
      </c>
      <c r="C104" s="24"/>
      <c r="D104" s="3" t="s">
        <v>238</v>
      </c>
      <c r="E104" s="38">
        <f>E105+E106+E107+E108</f>
        <v>2354891</v>
      </c>
      <c r="F104" s="38">
        <f>F105+F106+F107+F108</f>
        <v>2354891</v>
      </c>
      <c r="G104" s="38">
        <f>G105+G106+G107+G108</f>
        <v>1481107</v>
      </c>
      <c r="H104" s="38">
        <f>H105+H106+H107+H108</f>
        <v>104802</v>
      </c>
      <c r="I104" s="38"/>
      <c r="J104" s="38"/>
      <c r="K104" s="38"/>
      <c r="L104" s="38"/>
      <c r="M104" s="38"/>
      <c r="N104" s="38"/>
      <c r="O104" s="38"/>
      <c r="P104" s="38">
        <f>P105+P106+P107+P108</f>
        <v>2354891</v>
      </c>
    </row>
    <row r="105" spans="1:16" ht="47.25">
      <c r="A105" s="10" t="s">
        <v>171</v>
      </c>
      <c r="B105" s="10" t="s">
        <v>172</v>
      </c>
      <c r="C105" s="34" t="s">
        <v>93</v>
      </c>
      <c r="D105" s="35" t="s">
        <v>173</v>
      </c>
      <c r="E105" s="19">
        <v>282308</v>
      </c>
      <c r="F105" s="19">
        <v>282308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6"/>
        <v>282308</v>
      </c>
    </row>
    <row r="106" spans="1:16" ht="31.5">
      <c r="A106" s="10" t="s">
        <v>174</v>
      </c>
      <c r="B106" s="10" t="s">
        <v>175</v>
      </c>
      <c r="C106" s="34" t="s">
        <v>93</v>
      </c>
      <c r="D106" s="35" t="s">
        <v>176</v>
      </c>
      <c r="E106" s="19">
        <v>908827</v>
      </c>
      <c r="F106" s="19">
        <v>908827</v>
      </c>
      <c r="G106" s="19">
        <v>618329</v>
      </c>
      <c r="H106" s="19">
        <v>85724</v>
      </c>
      <c r="I106" s="19"/>
      <c r="J106" s="19"/>
      <c r="K106" s="19"/>
      <c r="L106" s="19"/>
      <c r="M106" s="19"/>
      <c r="N106" s="19"/>
      <c r="O106" s="19"/>
      <c r="P106" s="19">
        <f t="shared" si="6"/>
        <v>908827</v>
      </c>
    </row>
    <row r="107" spans="1:16" ht="63">
      <c r="A107" s="10" t="s">
        <v>177</v>
      </c>
      <c r="B107" s="10" t="s">
        <v>178</v>
      </c>
      <c r="C107" s="34" t="s">
        <v>93</v>
      </c>
      <c r="D107" s="35" t="s">
        <v>179</v>
      </c>
      <c r="E107" s="19">
        <v>1063911</v>
      </c>
      <c r="F107" s="19">
        <v>1063911</v>
      </c>
      <c r="G107" s="19">
        <v>801379</v>
      </c>
      <c r="H107" s="19">
        <v>19078</v>
      </c>
      <c r="I107" s="19"/>
      <c r="J107" s="19"/>
      <c r="K107" s="19"/>
      <c r="L107" s="19"/>
      <c r="M107" s="19"/>
      <c r="N107" s="19"/>
      <c r="O107" s="19"/>
      <c r="P107" s="19">
        <f t="shared" si="6"/>
        <v>1063911</v>
      </c>
    </row>
    <row r="108" spans="1:16" ht="31.5">
      <c r="A108" s="10"/>
      <c r="B108" s="10"/>
      <c r="C108" s="34"/>
      <c r="D108" s="18" t="s">
        <v>225</v>
      </c>
      <c r="E108" s="17">
        <v>99845</v>
      </c>
      <c r="F108" s="17">
        <v>99845</v>
      </c>
      <c r="G108" s="17">
        <v>61399</v>
      </c>
      <c r="H108" s="17"/>
      <c r="I108" s="17"/>
      <c r="J108" s="17"/>
      <c r="K108" s="17"/>
      <c r="L108" s="17"/>
      <c r="M108" s="17"/>
      <c r="N108" s="17"/>
      <c r="O108" s="17"/>
      <c r="P108" s="17">
        <f t="shared" si="6"/>
        <v>99845</v>
      </c>
    </row>
    <row r="109" spans="1:16" ht="47.25">
      <c r="A109" s="8" t="s">
        <v>182</v>
      </c>
      <c r="B109" s="9"/>
      <c r="C109" s="9"/>
      <c r="D109" s="25" t="s">
        <v>245</v>
      </c>
      <c r="E109" s="38">
        <v>417841</v>
      </c>
      <c r="F109" s="38">
        <v>417841</v>
      </c>
      <c r="G109" s="38">
        <v>266835</v>
      </c>
      <c r="H109" s="38">
        <v>36175</v>
      </c>
      <c r="I109" s="38"/>
      <c r="J109" s="38"/>
      <c r="K109" s="38"/>
      <c r="L109" s="38"/>
      <c r="M109" s="38"/>
      <c r="N109" s="38"/>
      <c r="O109" s="38"/>
      <c r="P109" s="38">
        <f t="shared" si="6"/>
        <v>417841</v>
      </c>
    </row>
    <row r="110" spans="1:16" ht="47.25">
      <c r="A110" s="8" t="s">
        <v>183</v>
      </c>
      <c r="B110" s="9"/>
      <c r="C110" s="9"/>
      <c r="D110" s="25" t="s">
        <v>246</v>
      </c>
      <c r="E110" s="38">
        <v>417841</v>
      </c>
      <c r="F110" s="38">
        <v>417841</v>
      </c>
      <c r="G110" s="38">
        <v>266835</v>
      </c>
      <c r="H110" s="38">
        <v>36175</v>
      </c>
      <c r="I110" s="38"/>
      <c r="J110" s="38"/>
      <c r="K110" s="38"/>
      <c r="L110" s="38"/>
      <c r="M110" s="38"/>
      <c r="N110" s="38"/>
      <c r="O110" s="38"/>
      <c r="P110" s="38">
        <f t="shared" si="6"/>
        <v>417841</v>
      </c>
    </row>
    <row r="111" spans="1:16" ht="31.5">
      <c r="A111" s="8"/>
      <c r="B111" s="26">
        <v>3000</v>
      </c>
      <c r="C111" s="26"/>
      <c r="D111" s="3" t="s">
        <v>241</v>
      </c>
      <c r="E111" s="38">
        <f>E112</f>
        <v>121340</v>
      </c>
      <c r="F111" s="38">
        <f>F112</f>
        <v>121340</v>
      </c>
      <c r="G111" s="38">
        <f>G112</f>
        <v>71782</v>
      </c>
      <c r="H111" s="38">
        <f>H112</f>
        <v>28087</v>
      </c>
      <c r="I111" s="38"/>
      <c r="J111" s="38"/>
      <c r="K111" s="38"/>
      <c r="L111" s="38"/>
      <c r="M111" s="38"/>
      <c r="N111" s="38"/>
      <c r="O111" s="38"/>
      <c r="P111" s="38">
        <f>P112</f>
        <v>121340</v>
      </c>
    </row>
    <row r="112" spans="1:16" ht="31.5">
      <c r="A112" s="10" t="s">
        <v>184</v>
      </c>
      <c r="B112" s="10" t="s">
        <v>151</v>
      </c>
      <c r="C112" s="34" t="s">
        <v>121</v>
      </c>
      <c r="D112" s="35" t="s">
        <v>152</v>
      </c>
      <c r="E112" s="19">
        <v>121340</v>
      </c>
      <c r="F112" s="19">
        <v>121340</v>
      </c>
      <c r="G112" s="19">
        <v>71782</v>
      </c>
      <c r="H112" s="19">
        <v>28087</v>
      </c>
      <c r="I112" s="19"/>
      <c r="J112" s="19"/>
      <c r="K112" s="19"/>
      <c r="L112" s="19"/>
      <c r="M112" s="19"/>
      <c r="N112" s="19"/>
      <c r="O112" s="19"/>
      <c r="P112" s="19">
        <f t="shared" si="6"/>
        <v>121340</v>
      </c>
    </row>
    <row r="113" spans="1:16" ht="15.75">
      <c r="A113" s="10"/>
      <c r="B113" s="24">
        <v>5000</v>
      </c>
      <c r="C113" s="24"/>
      <c r="D113" s="3" t="s">
        <v>238</v>
      </c>
      <c r="E113" s="38">
        <f>E114+E115+E116+E117</f>
        <v>296501</v>
      </c>
      <c r="F113" s="38">
        <f>F114+F115+F116+F117</f>
        <v>296501</v>
      </c>
      <c r="G113" s="38">
        <f>G114+G115+G116+G117</f>
        <v>195053</v>
      </c>
      <c r="H113" s="38">
        <f>H114+H115+H116+H117</f>
        <v>8088</v>
      </c>
      <c r="I113" s="38"/>
      <c r="J113" s="38"/>
      <c r="K113" s="38"/>
      <c r="L113" s="38"/>
      <c r="M113" s="38"/>
      <c r="N113" s="38"/>
      <c r="O113" s="38"/>
      <c r="P113" s="38">
        <f>P114+P115+P116+P117</f>
        <v>296501</v>
      </c>
    </row>
    <row r="114" spans="1:16" ht="47.25">
      <c r="A114" s="10" t="s">
        <v>185</v>
      </c>
      <c r="B114" s="10" t="s">
        <v>172</v>
      </c>
      <c r="C114" s="34" t="s">
        <v>93</v>
      </c>
      <c r="D114" s="35" t="s">
        <v>173</v>
      </c>
      <c r="E114" s="19">
        <v>30392</v>
      </c>
      <c r="F114" s="19">
        <v>30392</v>
      </c>
      <c r="G114" s="19">
        <v>0</v>
      </c>
      <c r="H114" s="19">
        <v>0</v>
      </c>
      <c r="I114" s="19"/>
      <c r="J114" s="19"/>
      <c r="K114" s="19"/>
      <c r="L114" s="19"/>
      <c r="M114" s="19"/>
      <c r="N114" s="19"/>
      <c r="O114" s="19"/>
      <c r="P114" s="19">
        <f t="shared" si="6"/>
        <v>30392</v>
      </c>
    </row>
    <row r="115" spans="1:16" ht="31.5">
      <c r="A115" s="10" t="s">
        <v>186</v>
      </c>
      <c r="B115" s="10" t="s">
        <v>175</v>
      </c>
      <c r="C115" s="34" t="s">
        <v>93</v>
      </c>
      <c r="D115" s="35" t="s">
        <v>176</v>
      </c>
      <c r="E115" s="19">
        <v>100149</v>
      </c>
      <c r="F115" s="19">
        <v>100149</v>
      </c>
      <c r="G115" s="19">
        <v>72060</v>
      </c>
      <c r="H115" s="19">
        <v>3477</v>
      </c>
      <c r="I115" s="19"/>
      <c r="J115" s="19"/>
      <c r="K115" s="19"/>
      <c r="L115" s="19"/>
      <c r="M115" s="19"/>
      <c r="N115" s="19"/>
      <c r="O115" s="19"/>
      <c r="P115" s="19">
        <f t="shared" si="6"/>
        <v>100149</v>
      </c>
    </row>
    <row r="116" spans="1:16" ht="63">
      <c r="A116" s="10" t="s">
        <v>187</v>
      </c>
      <c r="B116" s="10" t="s">
        <v>178</v>
      </c>
      <c r="C116" s="34" t="s">
        <v>93</v>
      </c>
      <c r="D116" s="35" t="s">
        <v>179</v>
      </c>
      <c r="E116" s="19">
        <v>121699</v>
      </c>
      <c r="F116" s="19">
        <v>121699</v>
      </c>
      <c r="G116" s="19">
        <v>90089</v>
      </c>
      <c r="H116" s="19">
        <v>4611</v>
      </c>
      <c r="I116" s="19"/>
      <c r="J116" s="19"/>
      <c r="K116" s="19"/>
      <c r="L116" s="19"/>
      <c r="M116" s="19"/>
      <c r="N116" s="19"/>
      <c r="O116" s="19"/>
      <c r="P116" s="19">
        <f aca="true" t="shared" si="10" ref="P116:P129">E116+J116</f>
        <v>121699</v>
      </c>
    </row>
    <row r="117" spans="1:16" ht="31.5">
      <c r="A117" s="10" t="s">
        <v>188</v>
      </c>
      <c r="B117" s="10" t="s">
        <v>180</v>
      </c>
      <c r="C117" s="34" t="s">
        <v>93</v>
      </c>
      <c r="D117" s="35" t="s">
        <v>181</v>
      </c>
      <c r="E117" s="19">
        <v>44261</v>
      </c>
      <c r="F117" s="19">
        <v>44261</v>
      </c>
      <c r="G117" s="19">
        <v>32904</v>
      </c>
      <c r="H117" s="19"/>
      <c r="I117" s="19"/>
      <c r="J117" s="19"/>
      <c r="K117" s="19"/>
      <c r="L117" s="19"/>
      <c r="M117" s="19"/>
      <c r="N117" s="19"/>
      <c r="O117" s="19"/>
      <c r="P117" s="19">
        <f t="shared" si="10"/>
        <v>44261</v>
      </c>
    </row>
    <row r="118" spans="1:16" ht="47.25">
      <c r="A118" s="8" t="s">
        <v>189</v>
      </c>
      <c r="B118" s="9"/>
      <c r="C118" s="9"/>
      <c r="D118" s="30" t="s">
        <v>247</v>
      </c>
      <c r="E118" s="38">
        <v>18865598</v>
      </c>
      <c r="F118" s="38">
        <v>17857798</v>
      </c>
      <c r="G118" s="38"/>
      <c r="H118" s="38"/>
      <c r="I118" s="38">
        <v>7800</v>
      </c>
      <c r="J118" s="38">
        <v>3820545</v>
      </c>
      <c r="K118" s="38">
        <v>1295745</v>
      </c>
      <c r="L118" s="38"/>
      <c r="M118" s="38"/>
      <c r="N118" s="38"/>
      <c r="O118" s="38">
        <v>3820545</v>
      </c>
      <c r="P118" s="38">
        <f t="shared" si="10"/>
        <v>22686143</v>
      </c>
    </row>
    <row r="119" spans="1:16" ht="47.25">
      <c r="A119" s="8" t="s">
        <v>190</v>
      </c>
      <c r="B119" s="9"/>
      <c r="C119" s="9"/>
      <c r="D119" s="30" t="s">
        <v>248</v>
      </c>
      <c r="E119" s="38">
        <v>18865598</v>
      </c>
      <c r="F119" s="38">
        <v>17857798</v>
      </c>
      <c r="G119" s="38"/>
      <c r="H119" s="38"/>
      <c r="I119" s="38">
        <v>7800</v>
      </c>
      <c r="J119" s="38">
        <v>3820545</v>
      </c>
      <c r="K119" s="38">
        <v>1295745</v>
      </c>
      <c r="L119" s="38"/>
      <c r="M119" s="38"/>
      <c r="N119" s="38"/>
      <c r="O119" s="38">
        <v>3820545</v>
      </c>
      <c r="P119" s="38">
        <f t="shared" si="10"/>
        <v>22686143</v>
      </c>
    </row>
    <row r="120" spans="1:16" ht="15.75">
      <c r="A120" s="10"/>
      <c r="B120" s="11">
        <v>7000</v>
      </c>
      <c r="C120" s="12"/>
      <c r="D120" s="13" t="s">
        <v>218</v>
      </c>
      <c r="E120" s="38">
        <f>E121</f>
        <v>2500</v>
      </c>
      <c r="F120" s="38">
        <f>F121</f>
        <v>2500</v>
      </c>
      <c r="G120" s="38"/>
      <c r="H120" s="38"/>
      <c r="I120" s="38"/>
      <c r="J120" s="38"/>
      <c r="K120" s="38"/>
      <c r="L120" s="38"/>
      <c r="M120" s="38"/>
      <c r="N120" s="38"/>
      <c r="O120" s="38"/>
      <c r="P120" s="38">
        <f>P121</f>
        <v>2500</v>
      </c>
    </row>
    <row r="121" spans="1:16" ht="31.5">
      <c r="A121" s="10" t="s">
        <v>191</v>
      </c>
      <c r="B121" s="10" t="s">
        <v>25</v>
      </c>
      <c r="C121" s="34" t="s">
        <v>24</v>
      </c>
      <c r="D121" s="35" t="s">
        <v>26</v>
      </c>
      <c r="E121" s="19">
        <v>2500</v>
      </c>
      <c r="F121" s="19">
        <v>2500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0"/>
        <v>2500</v>
      </c>
    </row>
    <row r="122" spans="1:16" ht="15.75">
      <c r="A122" s="8"/>
      <c r="B122" s="31" t="s">
        <v>249</v>
      </c>
      <c r="C122" s="31"/>
      <c r="D122" s="25" t="s">
        <v>231</v>
      </c>
      <c r="E122" s="19">
        <f>E123</f>
        <v>1000000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>P123</f>
        <v>1000000</v>
      </c>
    </row>
    <row r="123" spans="1:16" ht="15.75">
      <c r="A123" s="10">
        <v>3718710</v>
      </c>
      <c r="B123" s="10">
        <v>8710</v>
      </c>
      <c r="C123" s="34" t="s">
        <v>193</v>
      </c>
      <c r="D123" s="35" t="s">
        <v>252</v>
      </c>
      <c r="E123" s="19">
        <v>1000000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0"/>
        <v>1000000</v>
      </c>
    </row>
    <row r="124" spans="1:16" ht="15.75">
      <c r="A124" s="10"/>
      <c r="B124" s="31" t="s">
        <v>250</v>
      </c>
      <c r="C124" s="20"/>
      <c r="D124" s="25" t="s">
        <v>251</v>
      </c>
      <c r="E124" s="38">
        <f>E125+E126+E127+E128</f>
        <v>17863098</v>
      </c>
      <c r="F124" s="38">
        <f aca="true" t="shared" si="11" ref="F124:P124">F125+F126+F127+F128</f>
        <v>17855298</v>
      </c>
      <c r="G124" s="38"/>
      <c r="H124" s="38"/>
      <c r="I124" s="38">
        <f t="shared" si="11"/>
        <v>7800</v>
      </c>
      <c r="J124" s="38">
        <f t="shared" si="11"/>
        <v>3820545</v>
      </c>
      <c r="K124" s="38">
        <f t="shared" si="11"/>
        <v>1295745</v>
      </c>
      <c r="L124" s="38"/>
      <c r="M124" s="38"/>
      <c r="N124" s="38"/>
      <c r="O124" s="38">
        <f t="shared" si="11"/>
        <v>3820545</v>
      </c>
      <c r="P124" s="38">
        <f t="shared" si="11"/>
        <v>21683643</v>
      </c>
    </row>
    <row r="125" spans="1:16" ht="78.75">
      <c r="A125" s="10" t="s">
        <v>194</v>
      </c>
      <c r="B125" s="10" t="s">
        <v>195</v>
      </c>
      <c r="C125" s="34" t="s">
        <v>192</v>
      </c>
      <c r="D125" s="35" t="s">
        <v>196</v>
      </c>
      <c r="E125" s="19">
        <v>37050</v>
      </c>
      <c r="F125" s="19">
        <v>29250</v>
      </c>
      <c r="G125" s="19"/>
      <c r="H125" s="19"/>
      <c r="I125" s="19">
        <v>7800</v>
      </c>
      <c r="J125" s="19"/>
      <c r="K125" s="19"/>
      <c r="L125" s="19"/>
      <c r="M125" s="19"/>
      <c r="N125" s="19"/>
      <c r="O125" s="19"/>
      <c r="P125" s="19">
        <f t="shared" si="10"/>
        <v>37050</v>
      </c>
    </row>
    <row r="126" spans="1:16" ht="126">
      <c r="A126" s="10" t="s">
        <v>197</v>
      </c>
      <c r="B126" s="10" t="s">
        <v>198</v>
      </c>
      <c r="C126" s="34" t="s">
        <v>192</v>
      </c>
      <c r="D126" s="35" t="s">
        <v>199</v>
      </c>
      <c r="E126" s="19"/>
      <c r="F126" s="19"/>
      <c r="G126" s="19"/>
      <c r="H126" s="19"/>
      <c r="I126" s="19"/>
      <c r="J126" s="19">
        <v>2524800</v>
      </c>
      <c r="K126" s="19"/>
      <c r="L126" s="19"/>
      <c r="M126" s="19"/>
      <c r="N126" s="19"/>
      <c r="O126" s="19">
        <v>2524800</v>
      </c>
      <c r="P126" s="19">
        <f t="shared" si="10"/>
        <v>2524800</v>
      </c>
    </row>
    <row r="127" spans="1:16" ht="15.75">
      <c r="A127" s="10" t="s">
        <v>200</v>
      </c>
      <c r="B127" s="10" t="s">
        <v>201</v>
      </c>
      <c r="C127" s="34" t="s">
        <v>192</v>
      </c>
      <c r="D127" s="35" t="s">
        <v>202</v>
      </c>
      <c r="E127" s="19">
        <v>17489568</v>
      </c>
      <c r="F127" s="19">
        <v>17489568</v>
      </c>
      <c r="G127" s="19"/>
      <c r="H127" s="19"/>
      <c r="I127" s="19"/>
      <c r="J127" s="19">
        <v>1195745</v>
      </c>
      <c r="K127" s="19">
        <v>1195745</v>
      </c>
      <c r="L127" s="19"/>
      <c r="M127" s="19"/>
      <c r="N127" s="19"/>
      <c r="O127" s="19">
        <v>1195745</v>
      </c>
      <c r="P127" s="19">
        <f t="shared" si="10"/>
        <v>18685313</v>
      </c>
    </row>
    <row r="128" spans="1:16" ht="63">
      <c r="A128" s="10" t="s">
        <v>203</v>
      </c>
      <c r="B128" s="10" t="s">
        <v>204</v>
      </c>
      <c r="C128" s="34" t="s">
        <v>192</v>
      </c>
      <c r="D128" s="35" t="s">
        <v>205</v>
      </c>
      <c r="E128" s="19">
        <v>336480</v>
      </c>
      <c r="F128" s="19">
        <v>336480</v>
      </c>
      <c r="G128" s="19"/>
      <c r="H128" s="19"/>
      <c r="I128" s="19"/>
      <c r="J128" s="19">
        <v>100000</v>
      </c>
      <c r="K128" s="19">
        <v>100000</v>
      </c>
      <c r="L128" s="19"/>
      <c r="M128" s="19"/>
      <c r="N128" s="19"/>
      <c r="O128" s="19">
        <v>100000</v>
      </c>
      <c r="P128" s="19">
        <f t="shared" si="10"/>
        <v>436480</v>
      </c>
    </row>
    <row r="129" spans="1:16" ht="15.75">
      <c r="A129" s="27" t="s">
        <v>206</v>
      </c>
      <c r="B129" s="27" t="s">
        <v>206</v>
      </c>
      <c r="C129" s="28" t="s">
        <v>206</v>
      </c>
      <c r="D129" s="33" t="s">
        <v>207</v>
      </c>
      <c r="E129" s="38">
        <v>228819319</v>
      </c>
      <c r="F129" s="38">
        <v>226895028</v>
      </c>
      <c r="G129" s="38">
        <v>115683426</v>
      </c>
      <c r="H129" s="38">
        <v>15115691</v>
      </c>
      <c r="I129" s="38">
        <v>924291</v>
      </c>
      <c r="J129" s="38">
        <v>46215005</v>
      </c>
      <c r="K129" s="38">
        <v>40157163</v>
      </c>
      <c r="L129" s="38">
        <v>3533042</v>
      </c>
      <c r="M129" s="38">
        <v>614788</v>
      </c>
      <c r="N129" s="38"/>
      <c r="O129" s="38">
        <v>42681963</v>
      </c>
      <c r="P129" s="38">
        <f t="shared" si="10"/>
        <v>275034324</v>
      </c>
    </row>
    <row r="130" spans="1:16" ht="15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1:16" ht="15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</row>
    <row r="132" spans="1:16" ht="15.75">
      <c r="A132" s="36"/>
      <c r="B132" s="37"/>
      <c r="C132" s="36"/>
      <c r="D132" s="36"/>
      <c r="E132" s="36"/>
      <c r="F132" s="36"/>
      <c r="G132" s="36"/>
      <c r="H132" s="36"/>
      <c r="I132" s="37"/>
      <c r="J132" s="36"/>
      <c r="K132" s="36"/>
      <c r="L132" s="36"/>
      <c r="M132" s="36"/>
      <c r="N132" s="36"/>
      <c r="O132" s="36"/>
      <c r="P132" s="36"/>
    </row>
    <row r="133" spans="1:16" ht="15.75">
      <c r="A133" s="32" t="s">
        <v>253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 t="s">
        <v>254</v>
      </c>
      <c r="P133" s="32"/>
    </row>
    <row r="134" spans="1:16" ht="15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</row>
    <row r="135" spans="1:16" ht="15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</row>
    <row r="136" spans="1:16" ht="15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</row>
    <row r="137" spans="1:16" ht="15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</row>
    <row r="138" spans="1:16" ht="15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</row>
    <row r="139" spans="1:16" ht="15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1:16" ht="15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1:16" ht="15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1:16" ht="15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1:16" ht="15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1:16" ht="15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1:16" ht="15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</row>
    <row r="146" spans="1:16" ht="15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</row>
    <row r="147" spans="1:16" ht="15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</row>
    <row r="148" spans="1:16" ht="15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</row>
    <row r="149" spans="1:16" ht="15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</row>
    <row r="150" spans="1:16" ht="15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</row>
    <row r="151" spans="1:16" ht="15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</row>
    <row r="152" spans="1:16" ht="15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</row>
    <row r="153" spans="1:16" ht="15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</row>
    <row r="154" spans="1:16" ht="15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</row>
    <row r="155" spans="1:16" ht="15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</row>
    <row r="156" spans="1:16" ht="15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</row>
    <row r="157" spans="1:16" ht="15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</row>
    <row r="158" spans="1:16" ht="15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ht="15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16" ht="15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</row>
    <row r="161" spans="1:16" ht="15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</row>
    <row r="162" spans="1:16" ht="15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</row>
    <row r="163" spans="1:16" ht="15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</row>
    <row r="164" spans="1:16" ht="15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</row>
    <row r="165" spans="1:16" ht="15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</row>
    <row r="166" spans="1:16" ht="15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1:16" ht="15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</row>
    <row r="168" spans="1:16" ht="15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</row>
    <row r="169" spans="1:16" ht="15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</row>
    <row r="170" spans="1:16" ht="15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</row>
  </sheetData>
  <mergeCells count="26">
    <mergeCell ref="K14:K15"/>
    <mergeCell ref="L14:L15"/>
    <mergeCell ref="O14:O15"/>
    <mergeCell ref="G14:H14"/>
    <mergeCell ref="E14:E15"/>
    <mergeCell ref="F14:F15"/>
    <mergeCell ref="I14:I15"/>
    <mergeCell ref="J14:J15"/>
    <mergeCell ref="K1:P1"/>
    <mergeCell ref="K2:P2"/>
    <mergeCell ref="K3:P3"/>
    <mergeCell ref="K4:P4"/>
    <mergeCell ref="K5:P5"/>
    <mergeCell ref="K6:P6"/>
    <mergeCell ref="K7:P7"/>
    <mergeCell ref="A9:P9"/>
    <mergeCell ref="A10:P10"/>
    <mergeCell ref="E13:I13"/>
    <mergeCell ref="J13:O13"/>
    <mergeCell ref="M14:N14"/>
    <mergeCell ref="A11:B11"/>
    <mergeCell ref="A13:A15"/>
    <mergeCell ref="B13:B15"/>
    <mergeCell ref="C13:C15"/>
    <mergeCell ref="D13:D15"/>
    <mergeCell ref="P13:P15"/>
  </mergeCells>
  <printOptions/>
  <pageMargins left="0.3937007874015748" right="0.3937007874015748" top="1.1811023622047245" bottom="0.3937007874015748" header="0" footer="0"/>
  <pageSetup fitToHeight="500" fitToWidth="1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user-3</dc:creator>
  <cp:keywords/>
  <dc:description/>
  <cp:lastModifiedBy>AL</cp:lastModifiedBy>
  <cp:lastPrinted>2020-06-17T11:43:43Z</cp:lastPrinted>
  <dcterms:created xsi:type="dcterms:W3CDTF">2020-06-17T06:50:59Z</dcterms:created>
  <dcterms:modified xsi:type="dcterms:W3CDTF">2020-06-23T19:13:10Z</dcterms:modified>
  <cp:category/>
  <cp:version/>
  <cp:contentType/>
  <cp:contentStatus/>
</cp:coreProperties>
</file>