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396" activeTab="0"/>
  </bookViews>
  <sheets>
    <sheet name="Структура КП" sheetId="1" r:id="rId1"/>
  </sheets>
  <definedNames>
    <definedName name="_xlnm.Print_Area" localSheetId="0">'Структура КП'!$A$1:$E$39</definedName>
  </definedNames>
  <calcPr fullCalcOnLoad="1"/>
</workbook>
</file>

<file path=xl/sharedStrings.xml><?xml version="1.0" encoding="utf-8"?>
<sst xmlns="http://schemas.openxmlformats.org/spreadsheetml/2006/main" count="63" uniqueCount="53">
  <si>
    <t>№ п/п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</si>
  <si>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</si>
  <si>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</si>
  <si>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</si>
  <si>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</si>
  <si>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</si>
  <si>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</si>
  <si>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</si>
  <si>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</si>
  <si>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</si>
  <si>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грн/Гкал</t>
  </si>
  <si>
    <t>Вартість теплової енергії за відповідним тарифом</t>
  </si>
  <si>
    <t>3.1</t>
  </si>
  <si>
    <t>3.2</t>
  </si>
  <si>
    <t>3.3</t>
  </si>
  <si>
    <t>2.1</t>
  </si>
  <si>
    <t>2.2</t>
  </si>
  <si>
    <t>Без ПДВ</t>
  </si>
  <si>
    <t>Найменування показника</t>
  </si>
  <si>
    <t>Структура тарифу у %</t>
  </si>
  <si>
    <t>тис.грн</t>
  </si>
  <si>
    <t>Виробництво теплової енергії в т.ч.:</t>
  </si>
  <si>
    <t>витрати на паливо (природний газ)</t>
  </si>
  <si>
    <t>витрати на електроенергію</t>
  </si>
  <si>
    <t>витрати на оплату праці</t>
  </si>
  <si>
    <t>відрахування на соціальні витрати</t>
  </si>
  <si>
    <t>амортизаційні відрахування</t>
  </si>
  <si>
    <t>витрати на водопостачання</t>
  </si>
  <si>
    <t>витрати на ремонт, хім.матеріали</t>
  </si>
  <si>
    <t>інші витрати</t>
  </si>
  <si>
    <t>розрахунковий прибуток</t>
  </si>
  <si>
    <t>Транспортування теплової енергії в т.ч.:</t>
  </si>
  <si>
    <t>витрати на ремонт</t>
  </si>
  <si>
    <t>Постачання теплової енергії в т.ч.:</t>
  </si>
  <si>
    <t>Тариф на теплову енергію грн/Гкал.</t>
  </si>
  <si>
    <t>Обсяг реалізації теплової енергії, Гкал.</t>
  </si>
  <si>
    <t>2.3</t>
  </si>
  <si>
    <t>2.4</t>
  </si>
  <si>
    <t>2.5</t>
  </si>
  <si>
    <t>2.6</t>
  </si>
  <si>
    <t>3.4</t>
  </si>
  <si>
    <t>Красноградського ПТМ</t>
  </si>
  <si>
    <t xml:space="preserve">            Директор</t>
  </si>
  <si>
    <t>Провідний економіст</t>
  </si>
  <si>
    <t>Рівень рентабельності у %</t>
  </si>
  <si>
    <t>Для потреб інших споживачів (крім релігійних)</t>
  </si>
  <si>
    <t>4</t>
  </si>
  <si>
    <t>Витрати на покриття втрат</t>
  </si>
  <si>
    <t>3.5</t>
  </si>
  <si>
    <t>Додаток 1
таблиця 4
до рішення районної ради
від 26 березня 2020 року № 1278-VІІ
(LХІІ сесія VІІ скликання)</t>
  </si>
  <si>
    <t>Олександр СИДОРЕНКО</t>
  </si>
  <si>
    <t>Ірина МИРОНОВА</t>
  </si>
  <si>
    <r>
      <t>Структура  тарифу на теплову енергію для потреб</t>
    </r>
    <r>
      <rPr>
        <b/>
        <u val="single"/>
        <sz val="14"/>
        <color indexed="8"/>
        <rFont val="Times New Roman"/>
        <family val="1"/>
      </rPr>
      <t xml:space="preserve"> інших споживачів (крім релігійних)</t>
    </r>
    <r>
      <rPr>
        <b/>
        <sz val="14"/>
        <color indexed="8"/>
        <rFont val="Times New Roman"/>
        <family val="1"/>
      </rPr>
      <t xml:space="preserve"> Красноградського підприємства теплових мереж  за адресою: Харківська область, Красноградський район,                                            с. Берестовенька, вул. Покровська, 27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</si>
</sst>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120" zoomScaleNormal="106" zoomScaleSheetLayoutView="120" zoomScalePageLayoutView="0" workbookViewId="0" topLeftCell="A17">
      <selection activeCell="M33" sqref="M33"/>
    </sheetView>
  </sheetViews>
  <sheetFormatPr defaultColWidth="9.140625" defaultRowHeight="15"/>
  <cols>
    <col min="1" max="1" width="6.00390625" style="0" customWidth="1"/>
    <col min="2" max="2" width="36.57421875" style="0" customWidth="1"/>
    <col min="3" max="3" width="14.421875" style="0" customWidth="1"/>
    <col min="4" max="4" width="13.28125" style="0" customWidth="1"/>
    <col min="5" max="5" width="12.8515625" style="0" customWidth="1"/>
  </cols>
  <sheetData>
    <row r="1" spans="3:5" ht="91.5" customHeight="1">
      <c r="C1" s="25" t="s">
        <v>49</v>
      </c>
      <c r="D1" s="26"/>
      <c r="E1" s="26"/>
    </row>
    <row r="2" spans="1:5" ht="102" customHeight="1">
      <c r="A2" s="28" t="s">
        <v>52</v>
      </c>
      <c r="B2" s="29"/>
      <c r="C2" s="29"/>
      <c r="D2" s="29"/>
      <c r="E2" s="29"/>
    </row>
    <row r="3" ht="14.25">
      <c r="E3" t="s">
        <v>17</v>
      </c>
    </row>
    <row r="4" spans="1:5" ht="30" customHeight="1">
      <c r="A4" s="30" t="s">
        <v>0</v>
      </c>
      <c r="B4" s="30" t="s">
        <v>18</v>
      </c>
      <c r="C4" s="30" t="s">
        <v>45</v>
      </c>
      <c r="D4" s="30"/>
      <c r="E4" s="30" t="s">
        <v>19</v>
      </c>
    </row>
    <row r="5" spans="1:8" ht="14.25">
      <c r="A5" s="30"/>
      <c r="B5" s="30"/>
      <c r="C5" s="8" t="s">
        <v>20</v>
      </c>
      <c r="D5" s="8" t="s">
        <v>10</v>
      </c>
      <c r="E5" s="30"/>
      <c r="F5" s="22"/>
      <c r="G5" s="22"/>
      <c r="H5" s="22"/>
    </row>
    <row r="6" spans="1:8" ht="14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2"/>
      <c r="G6" s="22"/>
      <c r="H6" s="22"/>
    </row>
    <row r="7" spans="1:8" ht="16.5" customHeight="1">
      <c r="A7" s="1">
        <v>1</v>
      </c>
      <c r="B7" s="3" t="s">
        <v>21</v>
      </c>
      <c r="C7" s="13">
        <f>SUM(C8:C16)</f>
        <v>5561.03</v>
      </c>
      <c r="D7" s="13">
        <f>SUM(D8:D16)</f>
        <v>1581.6848649986207</v>
      </c>
      <c r="E7" s="13">
        <f>SUM(E8:E16)</f>
        <v>91.29523284180942</v>
      </c>
      <c r="F7" s="22">
        <f>C7/C$33*1000</f>
        <v>1581.6848649986207</v>
      </c>
      <c r="G7" s="22"/>
      <c r="H7" s="22"/>
    </row>
    <row r="8" spans="1:8" ht="15.75" customHeight="1">
      <c r="A8" s="4" t="s">
        <v>1</v>
      </c>
      <c r="B8" s="5" t="s">
        <v>22</v>
      </c>
      <c r="C8" s="15">
        <v>3803.68</v>
      </c>
      <c r="D8" s="15">
        <f>C8/C$33*1000</f>
        <v>1081.8540966867565</v>
      </c>
      <c r="E8" s="15">
        <f>D8/D$31*100</f>
        <v>62.444880041239415</v>
      </c>
      <c r="F8" s="22">
        <f aca="true" t="shared" si="0" ref="F8:F34">C8/C$33*1000</f>
        <v>1081.8540966867565</v>
      </c>
      <c r="G8" s="22"/>
      <c r="H8" s="22"/>
    </row>
    <row r="9" spans="1:8" ht="15" customHeight="1">
      <c r="A9" s="4" t="s">
        <v>2</v>
      </c>
      <c r="B9" s="5" t="s">
        <v>23</v>
      </c>
      <c r="C9" s="15">
        <v>0</v>
      </c>
      <c r="D9" s="15">
        <f aca="true" t="shared" si="1" ref="D9:D16">C9/C$33*1000</f>
        <v>0</v>
      </c>
      <c r="E9" s="15">
        <f aca="true" t="shared" si="2" ref="E9:E16">D9/D$31*100</f>
        <v>0</v>
      </c>
      <c r="F9" s="22">
        <f t="shared" si="0"/>
        <v>0</v>
      </c>
      <c r="G9" s="22"/>
      <c r="H9" s="23">
        <f>C10+C19+C25</f>
        <v>1400.13</v>
      </c>
    </row>
    <row r="10" spans="1:8" ht="14.25" customHeight="1">
      <c r="A10" s="4" t="s">
        <v>3</v>
      </c>
      <c r="B10" s="5" t="s">
        <v>24</v>
      </c>
      <c r="C10" s="15">
        <v>1040.15</v>
      </c>
      <c r="D10" s="15">
        <f t="shared" si="1"/>
        <v>295.8425889319632</v>
      </c>
      <c r="E10" s="15">
        <f t="shared" si="2"/>
        <v>17.07610576465296</v>
      </c>
      <c r="F10" s="22">
        <f t="shared" si="0"/>
        <v>295.8425889319632</v>
      </c>
      <c r="G10" s="22"/>
      <c r="H10" s="23">
        <f>C11+C20+C26</f>
        <v>308.01000000000005</v>
      </c>
    </row>
    <row r="11" spans="1:8" ht="13.5" customHeight="1">
      <c r="A11" s="4" t="s">
        <v>4</v>
      </c>
      <c r="B11" s="5" t="s">
        <v>25</v>
      </c>
      <c r="C11" s="15">
        <v>228.83</v>
      </c>
      <c r="D11" s="15">
        <f t="shared" si="1"/>
        <v>65.08451629601609</v>
      </c>
      <c r="E11" s="15">
        <f t="shared" si="2"/>
        <v>3.756694017329748</v>
      </c>
      <c r="F11" s="22">
        <f t="shared" si="0"/>
        <v>65.08451629601609</v>
      </c>
      <c r="G11" s="22"/>
      <c r="H11" s="23">
        <f>C16+C23+C29</f>
        <v>184.64</v>
      </c>
    </row>
    <row r="12" spans="1:8" ht="14.25" customHeight="1">
      <c r="A12" s="4" t="s">
        <v>5</v>
      </c>
      <c r="B12" s="5" t="s">
        <v>26</v>
      </c>
      <c r="C12" s="15">
        <v>191.84</v>
      </c>
      <c r="D12" s="15">
        <f t="shared" si="1"/>
        <v>54.56370933106554</v>
      </c>
      <c r="E12" s="15">
        <f t="shared" si="2"/>
        <v>3.1494304954968264</v>
      </c>
      <c r="F12" s="22">
        <f t="shared" si="0"/>
        <v>54.56370933106554</v>
      </c>
      <c r="G12" s="22"/>
      <c r="H12" s="22"/>
    </row>
    <row r="13" spans="1:8" ht="15" customHeight="1">
      <c r="A13" s="4" t="s">
        <v>6</v>
      </c>
      <c r="B13" s="5" t="s">
        <v>27</v>
      </c>
      <c r="C13" s="15">
        <v>0</v>
      </c>
      <c r="D13" s="15">
        <f t="shared" si="1"/>
        <v>0</v>
      </c>
      <c r="E13" s="15">
        <f t="shared" si="2"/>
        <v>0</v>
      </c>
      <c r="F13" s="22">
        <f t="shared" si="0"/>
        <v>0</v>
      </c>
      <c r="G13" s="22"/>
      <c r="H13" s="22"/>
    </row>
    <row r="14" spans="1:8" ht="15" customHeight="1">
      <c r="A14" s="4" t="s">
        <v>7</v>
      </c>
      <c r="B14" s="5" t="s">
        <v>28</v>
      </c>
      <c r="C14" s="15">
        <v>11.91</v>
      </c>
      <c r="D14" s="15">
        <f t="shared" si="1"/>
        <v>3.387477992769967</v>
      </c>
      <c r="E14" s="15">
        <f t="shared" si="2"/>
        <v>0.19552604879778568</v>
      </c>
      <c r="F14" s="22">
        <f t="shared" si="0"/>
        <v>3.387477992769967</v>
      </c>
      <c r="G14" s="22"/>
      <c r="H14" s="22"/>
    </row>
    <row r="15" spans="1:8" ht="16.5" customHeight="1">
      <c r="A15" s="4" t="s">
        <v>8</v>
      </c>
      <c r="B15" s="5" t="s">
        <v>29</v>
      </c>
      <c r="C15" s="15">
        <v>119.11</v>
      </c>
      <c r="D15" s="15">
        <f t="shared" si="1"/>
        <v>33.87762415775238</v>
      </c>
      <c r="E15" s="15">
        <f t="shared" si="2"/>
        <v>1.9554246576242027</v>
      </c>
      <c r="F15" s="22">
        <f t="shared" si="0"/>
        <v>33.87762415775238</v>
      </c>
      <c r="G15" s="22"/>
      <c r="H15" s="22"/>
    </row>
    <row r="16" spans="1:8" ht="13.5" customHeight="1">
      <c r="A16" s="4" t="s">
        <v>9</v>
      </c>
      <c r="B16" s="5" t="s">
        <v>30</v>
      </c>
      <c r="C16" s="15">
        <v>165.51</v>
      </c>
      <c r="D16" s="15">
        <f t="shared" si="1"/>
        <v>47.074851602296995</v>
      </c>
      <c r="E16" s="15">
        <f t="shared" si="2"/>
        <v>2.717171816668472</v>
      </c>
      <c r="F16" s="22">
        <f t="shared" si="0"/>
        <v>47.074851602296995</v>
      </c>
      <c r="G16" s="22"/>
      <c r="H16" s="22"/>
    </row>
    <row r="17" spans="1:8" ht="13.5" customHeight="1">
      <c r="A17" s="1">
        <v>2</v>
      </c>
      <c r="B17" s="3" t="s">
        <v>31</v>
      </c>
      <c r="C17" s="13">
        <f>SUM(C18:C23)</f>
        <v>428.48</v>
      </c>
      <c r="D17" s="13">
        <f>SUM(D18:D23)</f>
        <v>121.8695692982431</v>
      </c>
      <c r="E17" s="13">
        <f>SUM(E18:E23)</f>
        <v>7.034341006622602</v>
      </c>
      <c r="F17" s="22">
        <f t="shared" si="0"/>
        <v>121.86956929824314</v>
      </c>
      <c r="G17" s="22"/>
      <c r="H17" s="22"/>
    </row>
    <row r="18" spans="1:8" ht="15.75" customHeight="1">
      <c r="A18" s="4" t="s">
        <v>15</v>
      </c>
      <c r="B18" s="5" t="s">
        <v>23</v>
      </c>
      <c r="C18" s="15">
        <v>0</v>
      </c>
      <c r="D18" s="16">
        <v>0</v>
      </c>
      <c r="E18" s="15">
        <f aca="true" t="shared" si="3" ref="E18:E23">D18/D$31*100</f>
        <v>0</v>
      </c>
      <c r="F18" s="22">
        <f t="shared" si="0"/>
        <v>0</v>
      </c>
      <c r="G18" s="22"/>
      <c r="H18" s="22"/>
    </row>
    <row r="19" spans="1:8" ht="12.75" customHeight="1">
      <c r="A19" s="4" t="s">
        <v>16</v>
      </c>
      <c r="B19" s="5" t="s">
        <v>24</v>
      </c>
      <c r="C19" s="15">
        <v>283.06</v>
      </c>
      <c r="D19" s="15">
        <f>C19/C$33*1000</f>
        <v>80.50877587182761</v>
      </c>
      <c r="E19" s="15">
        <f t="shared" si="3"/>
        <v>4.646986009462737</v>
      </c>
      <c r="F19" s="22">
        <f t="shared" si="0"/>
        <v>80.50877587182761</v>
      </c>
      <c r="G19" s="22"/>
      <c r="H19" s="22"/>
    </row>
    <row r="20" spans="1:8" ht="13.5" customHeight="1">
      <c r="A20" s="4" t="s">
        <v>36</v>
      </c>
      <c r="B20" s="5" t="s">
        <v>25</v>
      </c>
      <c r="C20" s="15">
        <v>62.26</v>
      </c>
      <c r="D20" s="15">
        <f>C20/C$33*1000</f>
        <v>17.708176308132508</v>
      </c>
      <c r="E20" s="15">
        <f t="shared" si="3"/>
        <v>1.022120218148626</v>
      </c>
      <c r="F20" s="22">
        <f t="shared" si="0"/>
        <v>17.708176308132508</v>
      </c>
      <c r="G20" s="22"/>
      <c r="H20" s="22"/>
    </row>
    <row r="21" spans="1:8" ht="14.25" customHeight="1">
      <c r="A21" s="4" t="s">
        <v>37</v>
      </c>
      <c r="B21" s="5" t="s">
        <v>26</v>
      </c>
      <c r="C21" s="15">
        <v>25.31</v>
      </c>
      <c r="D21" s="15">
        <f>C21/C$33*1000</f>
        <v>7.198746263392768</v>
      </c>
      <c r="E21" s="15">
        <f t="shared" si="3"/>
        <v>0.41551337490108775</v>
      </c>
      <c r="F21" s="22">
        <f t="shared" si="0"/>
        <v>7.198746263392768</v>
      </c>
      <c r="G21" s="22"/>
      <c r="H21" s="22"/>
    </row>
    <row r="22" spans="1:8" ht="13.5" customHeight="1">
      <c r="A22" s="4" t="s">
        <v>38</v>
      </c>
      <c r="B22" s="5" t="s">
        <v>32</v>
      </c>
      <c r="C22" s="15">
        <v>41.69</v>
      </c>
      <c r="D22" s="15">
        <f>C22/C$33*1000</f>
        <v>11.857595089721237</v>
      </c>
      <c r="E22" s="15">
        <f t="shared" si="3"/>
        <v>0.6844232556154226</v>
      </c>
      <c r="F22" s="22">
        <f t="shared" si="0"/>
        <v>11.857595089721237</v>
      </c>
      <c r="G22" s="22"/>
      <c r="H22" s="22"/>
    </row>
    <row r="23" spans="1:8" ht="12.75" customHeight="1">
      <c r="A23" s="4" t="s">
        <v>39</v>
      </c>
      <c r="B23" s="5" t="s">
        <v>30</v>
      </c>
      <c r="C23" s="15">
        <v>16.16</v>
      </c>
      <c r="D23" s="15">
        <f>C23/C$33*1000</f>
        <v>4.59627576516899</v>
      </c>
      <c r="E23" s="15">
        <f t="shared" si="3"/>
        <v>0.2652981484947285</v>
      </c>
      <c r="F23" s="22">
        <f t="shared" si="0"/>
        <v>4.59627576516899</v>
      </c>
      <c r="G23" s="22"/>
      <c r="H23" s="22"/>
    </row>
    <row r="24" spans="1:8" ht="12.75" customHeight="1">
      <c r="A24" s="1">
        <v>3</v>
      </c>
      <c r="B24" s="3" t="s">
        <v>33</v>
      </c>
      <c r="C24" s="13">
        <f>SUM(C25:C29)</f>
        <v>101.75</v>
      </c>
      <c r="D24" s="13">
        <f>SUM(D25:D29)</f>
        <v>28.940040786258958</v>
      </c>
      <c r="E24" s="13">
        <f>SUM(E25:E29)</f>
        <v>1.670426151567984</v>
      </c>
      <c r="F24" s="22">
        <f t="shared" si="0"/>
        <v>28.940040786258958</v>
      </c>
      <c r="G24" s="22"/>
      <c r="H24" s="22"/>
    </row>
    <row r="25" spans="1:8" ht="15" customHeight="1">
      <c r="A25" s="4" t="s">
        <v>12</v>
      </c>
      <c r="B25" s="5" t="s">
        <v>24</v>
      </c>
      <c r="C25" s="15">
        <v>76.92</v>
      </c>
      <c r="D25" s="15">
        <f>C25/C$33*1000</f>
        <v>21.87781756539596</v>
      </c>
      <c r="E25" s="15">
        <f aca="true" t="shared" si="4" ref="E25:E30">D25/D$31*100</f>
        <v>1.2627929196914922</v>
      </c>
      <c r="F25" s="22">
        <f t="shared" si="0"/>
        <v>21.87781756539596</v>
      </c>
      <c r="G25" s="22"/>
      <c r="H25" s="22"/>
    </row>
    <row r="26" spans="1:8" ht="15" customHeight="1">
      <c r="A26" s="4" t="s">
        <v>13</v>
      </c>
      <c r="B26" s="5" t="s">
        <v>25</v>
      </c>
      <c r="C26" s="15">
        <v>16.92</v>
      </c>
      <c r="D26" s="15">
        <f>C26/C$33*1000</f>
        <v>4.812437249174463</v>
      </c>
      <c r="E26" s="15">
        <f t="shared" si="4"/>
        <v>0.2777750416170054</v>
      </c>
      <c r="F26" s="22">
        <f t="shared" si="0"/>
        <v>4.812437249174463</v>
      </c>
      <c r="G26" s="22"/>
      <c r="H26" s="22"/>
    </row>
    <row r="27" spans="1:8" ht="15" customHeight="1">
      <c r="A27" s="4" t="s">
        <v>14</v>
      </c>
      <c r="B27" s="5" t="s">
        <v>26</v>
      </c>
      <c r="C27" s="15">
        <v>1.3</v>
      </c>
      <c r="D27" s="15">
        <f>C27/C$33*1000</f>
        <v>0.36974990685146575</v>
      </c>
      <c r="E27" s="15">
        <f t="shared" si="4"/>
        <v>0.021342054024947217</v>
      </c>
      <c r="F27" s="22">
        <f t="shared" si="0"/>
        <v>0.36974990685146575</v>
      </c>
      <c r="G27" s="22"/>
      <c r="H27" s="22"/>
    </row>
    <row r="28" spans="1:8" ht="15" customHeight="1">
      <c r="A28" s="4" t="s">
        <v>40</v>
      </c>
      <c r="B28" s="5" t="s">
        <v>29</v>
      </c>
      <c r="C28" s="15">
        <v>3.64</v>
      </c>
      <c r="D28" s="15">
        <f>C28/C$33*1000</f>
        <v>1.0352997391841043</v>
      </c>
      <c r="E28" s="15">
        <f t="shared" si="4"/>
        <v>0.059757751269852215</v>
      </c>
      <c r="F28" s="22">
        <f t="shared" si="0"/>
        <v>1.0352997391841043</v>
      </c>
      <c r="G28" s="22"/>
      <c r="H28" s="22"/>
    </row>
    <row r="29" spans="1:8" ht="13.5" customHeight="1">
      <c r="A29" s="4" t="s">
        <v>48</v>
      </c>
      <c r="B29" s="5" t="s">
        <v>30</v>
      </c>
      <c r="C29" s="15">
        <v>2.97</v>
      </c>
      <c r="D29" s="15">
        <f>C29/C$33*1000</f>
        <v>0.8447363256529642</v>
      </c>
      <c r="E29" s="15">
        <f t="shared" si="4"/>
        <v>0.04875838496468711</v>
      </c>
      <c r="F29" s="22">
        <f t="shared" si="0"/>
        <v>0.8447363256529642</v>
      </c>
      <c r="G29" s="22"/>
      <c r="H29" s="22"/>
    </row>
    <row r="30" spans="1:8" ht="13.5" customHeight="1">
      <c r="A30" s="12" t="s">
        <v>46</v>
      </c>
      <c r="B30" s="6" t="s">
        <v>47</v>
      </c>
      <c r="C30" s="17">
        <v>0</v>
      </c>
      <c r="D30" s="18">
        <v>0</v>
      </c>
      <c r="E30" s="17">
        <f t="shared" si="4"/>
        <v>0</v>
      </c>
      <c r="F30" s="22">
        <f t="shared" si="0"/>
        <v>0</v>
      </c>
      <c r="G30" s="22"/>
      <c r="H30" s="22"/>
    </row>
    <row r="31" spans="1:8" ht="30" customHeight="1">
      <c r="A31" s="1">
        <v>5</v>
      </c>
      <c r="B31" s="6" t="s">
        <v>11</v>
      </c>
      <c r="C31" s="13">
        <f>C7+C17+C24</f>
        <v>6091.26</v>
      </c>
      <c r="D31" s="13">
        <f>SUM(D7,D17,D24)</f>
        <v>1732.4944750831228</v>
      </c>
      <c r="E31" s="13">
        <f>SUM(E7,E17,E24)</f>
        <v>100</v>
      </c>
      <c r="F31" s="22">
        <f t="shared" si="0"/>
        <v>1732.4944750831228</v>
      </c>
      <c r="G31" s="22"/>
      <c r="H31" s="22"/>
    </row>
    <row r="32" spans="1:8" ht="18.75" customHeight="1">
      <c r="A32" s="1">
        <v>6</v>
      </c>
      <c r="B32" s="6" t="s">
        <v>34</v>
      </c>
      <c r="C32" s="14"/>
      <c r="D32" s="13">
        <f>D31</f>
        <v>1732.4944750831228</v>
      </c>
      <c r="E32" s="14"/>
      <c r="F32" s="22">
        <f t="shared" si="0"/>
        <v>0</v>
      </c>
      <c r="G32" s="22"/>
      <c r="H32" s="22"/>
    </row>
    <row r="33" spans="1:8" ht="27" customHeight="1">
      <c r="A33" s="1">
        <v>7</v>
      </c>
      <c r="B33" s="6" t="s">
        <v>35</v>
      </c>
      <c r="C33" s="14">
        <v>3515.89</v>
      </c>
      <c r="D33" s="14"/>
      <c r="E33" s="14"/>
      <c r="F33" s="22">
        <f t="shared" si="0"/>
        <v>1000</v>
      </c>
      <c r="G33" s="22"/>
      <c r="H33" s="22"/>
    </row>
    <row r="34" spans="1:8" ht="14.25">
      <c r="A34" s="10">
        <v>8</v>
      </c>
      <c r="B34" s="11" t="s">
        <v>44</v>
      </c>
      <c r="C34" s="19"/>
      <c r="D34" s="20">
        <v>3</v>
      </c>
      <c r="E34" s="19"/>
      <c r="F34" s="22">
        <f t="shared" si="0"/>
        <v>0</v>
      </c>
      <c r="G34" s="22"/>
      <c r="H34" s="22"/>
    </row>
    <row r="35" spans="3:5" ht="14.25">
      <c r="C35" s="21"/>
      <c r="D35" s="21"/>
      <c r="E35" s="21"/>
    </row>
    <row r="36" spans="2:5" ht="15.75" customHeight="1">
      <c r="B36" s="7" t="s">
        <v>42</v>
      </c>
      <c r="C36" s="24"/>
      <c r="D36" s="24"/>
      <c r="E36" s="24"/>
    </row>
    <row r="37" spans="2:5" ht="17.25" customHeight="1">
      <c r="B37" s="7" t="s">
        <v>41</v>
      </c>
      <c r="C37" s="24"/>
      <c r="D37" s="27" t="s">
        <v>50</v>
      </c>
      <c r="E37" s="27"/>
    </row>
    <row r="38" spans="2:5" ht="14.25">
      <c r="B38" s="24"/>
      <c r="C38" s="24"/>
      <c r="D38" s="24"/>
      <c r="E38" s="24"/>
    </row>
    <row r="39" spans="2:5" ht="14.25">
      <c r="B39" s="9" t="s">
        <v>43</v>
      </c>
      <c r="C39" s="9"/>
      <c r="D39" s="27" t="s">
        <v>51</v>
      </c>
      <c r="E39" s="27"/>
    </row>
  </sheetData>
  <sheetProtection/>
  <mergeCells count="8">
    <mergeCell ref="C1:E1"/>
    <mergeCell ref="D39:E39"/>
    <mergeCell ref="D37:E37"/>
    <mergeCell ref="A2:E2"/>
    <mergeCell ref="A4:A5"/>
    <mergeCell ref="B4:B5"/>
    <mergeCell ref="C4:D4"/>
    <mergeCell ref="E4:E5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2020-03-23T11:27:36Z</cp:lastPrinted>
  <dcterms:created xsi:type="dcterms:W3CDTF">2015-06-05T18:19:34Z</dcterms:created>
  <dcterms:modified xsi:type="dcterms:W3CDTF">2020-03-31T06:46:52Z</dcterms:modified>
  <cp:category/>
  <cp:version/>
  <cp:contentType/>
  <cp:contentStatus/>
</cp:coreProperties>
</file>