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дод.5" sheetId="1" r:id="rId1"/>
  </sheets>
  <definedNames>
    <definedName name="_xlfn_AGGREGATE">NA()</definedName>
    <definedName name="_xlnm.Print_Titles" localSheetId="0">'дод.5'!$D:$E</definedName>
    <definedName name="_xlnm.Print_Area" localSheetId="0">'дод.5'!$D$1:$BO$36</definedName>
  </definedNames>
  <calcPr fullCalcOnLoad="1"/>
</workbook>
</file>

<file path=xl/sharedStrings.xml><?xml version="1.0" encoding="utf-8"?>
<sst xmlns="http://schemas.openxmlformats.org/spreadsheetml/2006/main" count="158" uniqueCount="98">
  <si>
    <t>Додаток 3</t>
  </si>
  <si>
    <t>до рішення районної ради</t>
  </si>
  <si>
    <t>від 21 грудня 2018 року № 956-VIІ</t>
  </si>
  <si>
    <t xml:space="preserve">в редакції рішення районної ради </t>
  </si>
  <si>
    <t>(LVIІ сесія VІІ скликання)</t>
  </si>
  <si>
    <t>Код</t>
  </si>
  <si>
    <t xml:space="preserve">Найменування головного розпорядника коштів місцевого бюджету / відповідального виконавця, найменування  згідно з Типовою програмною класифікацією видатків та кредитування місцевих бюджетів
</t>
  </si>
  <si>
    <t>Трансферти з інших місцевих бюджетів</t>
  </si>
  <si>
    <t>Трансферти іншим бюджетам</t>
  </si>
  <si>
    <t>O2</t>
  </si>
  <si>
    <t>-</t>
  </si>
  <si>
    <t xml:space="preserve">субвенції </t>
  </si>
  <si>
    <t>усього</t>
  </si>
  <si>
    <t>субвенції</t>
  </si>
  <si>
    <t>О3</t>
  </si>
  <si>
    <t xml:space="preserve"> загального фонду на:</t>
  </si>
  <si>
    <t>спеціального фонду на:</t>
  </si>
  <si>
    <t>загального фонду на:</t>
  </si>
  <si>
    <t>Інша субвенція на компенсаційні виплати на пільговий проїзд автомобільним транспортом окремим категоріям громадян (УПСЗН)</t>
  </si>
  <si>
    <t>Інша субвенція на відшкодування витрат на послуги звязку окремих категорій громадян (УПСЗН)</t>
  </si>
  <si>
    <t>Інша субвенція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(УПСЗН)</t>
  </si>
  <si>
    <t>Інша субвенція з обласного бюджету на проведення санаторно-курортного лікування осіб з інвалідністю, ветеранів війни, осіб, на яких поширюється дія Законів України «Про статус ветеранів війни, гарантії їх соціального захисту» та «Про жертви нацистських переслідувань», у санаторно-курортних закладах Харківської області (комплексна Програма соціального захисту населення Харківської області на 2016-2020 роки)</t>
  </si>
  <si>
    <t>Інша субвенція на галузь "Охорона здоров'я" (ЦРЛ)</t>
  </si>
  <si>
    <t>Інша субвенція на галузь "Охорона здоров'я" (ЦПМСД)</t>
  </si>
  <si>
    <t>Інша субвенція на галузь "Освіта"</t>
  </si>
  <si>
    <t>Інша субвенція на галузь "Культура і мистецтво" (ДШЕВ)</t>
  </si>
  <si>
    <t>Інша субвенція на забезпечення соціальними послугами за місцем проживання громадян, які не здатні до самообслуговування у зв'язку з похилим віком, хворобою, інвалідністю (ТЦСО)</t>
  </si>
  <si>
    <t>Інша субвенція на підтримку спорту вищих досягнень та організацій, які здійснюють фізкультурно-спортивну діяльність</t>
  </si>
  <si>
    <t>Інша субвенція на придбання паливно-мастильних матеріалів (Красноградський відділ поліції)</t>
  </si>
  <si>
    <t>Інша субвенція з обласного бюджету на проведення пільгового безоплатного зубопротезування інвалідів війни, у тому числі учасників АТО, ветеранів війни та учасників бойовий дій, у тому числі учасників АТО (Комплексна програма "Здоров'я Слобожанщини на 2019-2020 роки")</t>
  </si>
  <si>
    <t>Інша субвенція з обласного бюджету на проведення відпочинку у санаторно-курортних закладах Харківської області осіб, які безпосередньо брали участь в антитерористичній операції чи здійсненні заходів із забезпечення національної безпеки і оборони, із відсічі і стримування збройної агресії Російської Федерації в Донецькій та Луганській областях у районах її проведення, членів їх сімей та членів сімей загиблих учасників бойових дій (комплексна Програма соціального захисту населення Харківської області на 2016-2020 роки)</t>
  </si>
  <si>
    <t>Інша субвенція з обласного бюджету на проведення санаторно-курортного лікування громадян, які постраждали внаслідок Чорнобильської катастрофи, віднесених до категорії 1 (комплексна Програма соціального захисту населення Харківської області на 2016-2020 роки)</t>
  </si>
  <si>
    <t>Інша субвенція з обласного бюджету на проведення санаторно-курортного лікування постраждалих громадян, віднесених до категорії 2, та потерпілих дітей (крім дітей з інвалідністю, інвалідність яких пов"язана з Чорнобильською катастрофою) (комплексна Програма соціального захисту населення Харківської області на 2016-2020 роки)</t>
  </si>
  <si>
    <t>Інша субвенція Красноградському підприємству теплових мереж</t>
  </si>
  <si>
    <t>Інша субвенція Красноградському підприємству КП "Водоканал"</t>
  </si>
  <si>
    <t>Інша субвенція на виплату компенсації вартості проїзду автомобільним транспортом на міжміських маршрутах пільговим категоріям громадян (УПСЗН)</t>
  </si>
  <si>
    <t>Інша субвенція для відшкодування вартості одноразового проїзду в межах України громадянам, які постраждали внаслідок Чорнобильської катастрофи (УПСЗН)</t>
  </si>
  <si>
    <t>Інша субвенція з обласного бюджету на співінансування міні-грантів у рамках виконання проекту "Ефективна первинна медицина в громаді" (ЦПМСД)</t>
  </si>
  <si>
    <t>Інша субвенція для співфінансування переможців обласного конкурсу розвитку територіальних громад "Разом в майбутнє" у 2019 році</t>
  </si>
  <si>
    <t>інша субвенція з обласного бюджету на співфінансування міні-проектів - переможців обласного конкурсу міні-проектів розвитку територіальних громад "Разом в майбутнє" (Комплексна програма "Розвиток місцевого самоврядування в Харківській області на 2017-2021 роки")</t>
  </si>
  <si>
    <t xml:space="preserve">Інша субвенція для співфінансування субвенції з державного бюджету місцевим бюджетам на здійснення заходів щодо 
соціально-економічного розвитку окремих територій </t>
  </si>
  <si>
    <t>інша субвенція з обласного бюджету за рахунок  коштів бюджету розвитку обласного бюджету (Програма економічного і соціального розвитку Харківської області на 2019 рік)</t>
  </si>
  <si>
    <t>Інша субвенція на придбання спортивних комплексів з тренажерним обладнанням, гімнастичним обладнанням</t>
  </si>
  <si>
    <t xml:space="preserve">Інша субвенція на галузь "Культура і мистецтво" </t>
  </si>
  <si>
    <t xml:space="preserve">Інша субвенція на відшкодування очікуваної вартості послуг з перевезення дітей до навчальних  закладів освіти Наталинської сільської ради </t>
  </si>
  <si>
    <t>Субвенція державному бюджету на поточні видатки  (УПСЗН)</t>
  </si>
  <si>
    <t xml:space="preserve">Субвенція державному бюджету на забезпечення організації претензійно-позовної роботи (УПСЗН) </t>
  </si>
  <si>
    <t>Субвенція державному бюджету на придбання паливно-мастильних матеріалів (Національна поліція України)</t>
  </si>
  <si>
    <t>Субвенція державному бюджету  на підтримку функціонування каналів зв'язку та мережі інтернету (РДА)</t>
  </si>
  <si>
    <t>Субвенція державному бюджету на поліпшення матеріально-технічної бази (Національна поліція України)</t>
  </si>
  <si>
    <t>На придбання предметів та обладнання довгострокового користування (вуличні тренажери) для Миколо-Комишуватської сільської ради, Красноградського району, Харківської області за рахунок залишку коштів на початок року субвенції з державного бюджету на здійснення заходів щодо соціально-економічного розвитку окремих територій</t>
  </si>
  <si>
    <t>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(видатки розвитку)</t>
  </si>
  <si>
    <t>Субвенція міській раді на надання державної підтримки особам з особливими освітніми потребами у закладах дошкільної освіти за рахунок субвенції з державного бюджету (видатки споживання)</t>
  </si>
  <si>
    <t>Субвенція  обласному бюджету на фінансування видатків з виготовлення бланків посвідчень батьків та дитини з багатодітної сім'ї</t>
  </si>
  <si>
    <t>Субвенція з державного бюджету місцевим бюджетам на здійснення заходів щодо  соціально-економічного розвитку окремих територій (комплект дитячого майданчику)</t>
  </si>
  <si>
    <t>Субвенція з державного бюджету місцевим бюджетам на здійснення заходів щодо  соціально-економічного розвитку окремих територій (придбання предметів та обладнання довгострокового користування для клубу с. Кирилівка)</t>
  </si>
  <si>
    <t>Субвенція з державного бюджету місцевим бюджетам на здійснення заходів щодо  соціально-економічного розвитку окремих територій (вуличні спортивні тренажери)</t>
  </si>
  <si>
    <t>Субвенція державному бюджету на придбання будівельних матеріалів для проведення поточного ремонту покрівлі  адміністративної будівлі Красноградського РВ ГУ ДСНС України у Харківській області</t>
  </si>
  <si>
    <t>Субвенція Міській раді на придбання житла у прийнятих в експлуатацію житлових будинках для дитячих будинків сімейного типу, у тому числі: на рецензування звітів про оцінку житла, яке придбавається на вторинному ринку 5000 грн</t>
  </si>
  <si>
    <t xml:space="preserve">Субвенція державному бюджету на виконання програм соціально-економічного розвитку регіонів. Головне управління національної поліції в Харківській області Красноградський відділ поліції. На розвиток матеріально-технічної бази. </t>
  </si>
  <si>
    <t xml:space="preserve">Субвенція державному бюджету на виконання програм соціально-економічного розвитку регіонів. Управління Служби безпеки України в Харківській області. На придбання автомобіля.  </t>
  </si>
  <si>
    <t>Субвенція державному бюджету на виконання програм соціально-економічного розвитку регіонів. Красноградський об'єднаний міський військовий комісаріат Харківської області. На придбання оргтехніки.</t>
  </si>
  <si>
    <t>Інша субвенція з обласного бюджету (бюджет розвитку) на капітальний ремонт покрівлі сільського клубу с.Покровське вул. Дружби, 32 Красноградського району, Харківської області.</t>
  </si>
  <si>
    <t>Субвенція з місцевого бюджету на співфінансування інвестиційних проектів. Співфінансування проекту "Реабілітація (реставрація) будівлі лікарні пам'ятки архітектури місцевого значення (охоронний номер 684) за адресою: Харківська область, м.Красноград, вул. Шиндлера, 91" (Корегування). КЕКВ 3220.  Субвенція до обласного бюджету. За рахунок вільних залишків на початок року по загальному фонду районного бюджету та передачі коштів до спеціального фонду (бюджету розвитку) в сумі  1866744 грн.. Перерозподіл лімітних асігнувань спеціального фонду на КПКВК 0611020 КЕКВ 3132 в сумі 30 грн..  1866744-30=1866714 грн. За рахунок вільних залишків на початок року по загальному фонду районного бюджету та передачі коштів до спеціального фонду (бюджету розвитку) в сумі 538433 грн. (1866714+538433=2405147 грн.)</t>
  </si>
  <si>
    <t>Південне управління Головного управління ДФС у Харківській області. Реконструкція комерційного вузла обліку газу із встановленням засобів дистанційної передачі. КЕКВ 3220.  За рахунок перевиконання доходої частини по загальному фонду районного бюджету та передачі коштів до спеціального фонду (бюджету розвитку).</t>
  </si>
  <si>
    <t>Південне управління Головного управління ДФС у Харківській області. Придбання 2-х опалювальних котлів марки АОГВ-50Е. КЕКВ 3220.  За рахунок перевиконання доходої частини по загальному фонду районного бюджету та передачі коштів до спеціального фонду (бюджету розвитку).</t>
  </si>
  <si>
    <t>Субвенція бюджету  Красноградської міської ради на виготовлення проектно-кошторисної документації та будівництво обєкту благоутрою паркану уздовж вул. Полтавської в м.Красноград Харківської області. КЕКВ 3220. За рахунок перевиконання доходої частини по загальному фонду районного бюджету та передачі коштів до спеціального фонду (бюджету розвитку).</t>
  </si>
  <si>
    <t>Володимирівська с/р</t>
  </si>
  <si>
    <t>Кирилівська с/р</t>
  </si>
  <si>
    <t>Зорянська с/р</t>
  </si>
  <si>
    <t>М-Комишуватська с/р</t>
  </si>
  <si>
    <t>Мартинівська с/р</t>
  </si>
  <si>
    <t>Іванівська с/р</t>
  </si>
  <si>
    <t>Піщанська с/р</t>
  </si>
  <si>
    <t>Петрівська с/р</t>
  </si>
  <si>
    <t>Соснівська с/р</t>
  </si>
  <si>
    <t>Хрестищенська с/р</t>
  </si>
  <si>
    <t>Міська рада</t>
  </si>
  <si>
    <t>Зачепилівський район</t>
  </si>
  <si>
    <t>Кегичівський район</t>
  </si>
  <si>
    <t>Сахновщинський район</t>
  </si>
  <si>
    <t>Наталинська ОТГ</t>
  </si>
  <si>
    <t>Обласний бюджет</t>
  </si>
  <si>
    <t>Державний бюджет</t>
  </si>
  <si>
    <t>Х</t>
  </si>
  <si>
    <t>УСЬОГО</t>
  </si>
  <si>
    <t xml:space="preserve">Керуючий справами виконавчого </t>
  </si>
  <si>
    <t>апарату районної ради</t>
  </si>
  <si>
    <t>таблиця 3.1.</t>
  </si>
  <si>
    <t>(XLIV позачергова сесія VII скликання)</t>
  </si>
  <si>
    <t>таблиця 3.2.</t>
  </si>
  <si>
    <t>таблиця 3.3.</t>
  </si>
  <si>
    <t>таблиця 3.4.</t>
  </si>
  <si>
    <t>таблиця 3.5.</t>
  </si>
  <si>
    <t xml:space="preserve">Міжбюджетні трансферти на 2019 рік  </t>
  </si>
  <si>
    <t>Міжбюджетні трансферти на 2019 рік</t>
  </si>
  <si>
    <t>Костянтин ФРОЛОВ</t>
  </si>
  <si>
    <t>від 21 листопада 2019 року № 1177-VII</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</si>
</sst>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1">
    <font>
      <sz val="10"/>
      <name val="Times New Roman"/>
      <family val="0"/>
    </font>
    <font>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b/>
      <sz val="11"/>
      <color indexed="1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Times New Roman Cyr"/>
      <family val="1"/>
    </font>
    <font>
      <sz val="12"/>
      <name val="Times New Roman"/>
      <family val="1"/>
    </font>
    <font>
      <sz val="12"/>
      <name val="Times New Roman CYR"/>
      <family val="0"/>
    </font>
    <font>
      <b/>
      <sz val="12"/>
      <name val="Times New Roman"/>
      <family val="1"/>
    </font>
    <font>
      <sz val="12"/>
      <color indexed="8"/>
      <name val="Times New Roman"/>
      <family val="1"/>
    </font>
    <font>
      <sz val="14"/>
      <name val="Times New Roman"/>
      <family val="1"/>
    </font>
    <font>
      <sz val="12"/>
      <name val="Arial Cyr"/>
      <family val="0"/>
    </font>
    <font>
      <sz val="8"/>
      <name val="Times New Roman"/>
      <family val="0"/>
    </font>
    <font>
      <sz val="12"/>
      <name val="Times New Roman Cyr"/>
      <family val="1"/>
    </font>
    <font>
      <b/>
      <sz val="12"/>
      <name val="Times New Roman CYR"/>
      <family val="0"/>
    </font>
    <font>
      <sz val="12"/>
      <name val="Arial"/>
      <family val="2"/>
    </font>
    <font>
      <i/>
      <sz val="12"/>
      <name val="Times New Roman Cyr"/>
      <family val="1"/>
    </font>
    <font>
      <i/>
      <sz val="12"/>
      <name val="Times New Roman"/>
      <family val="1"/>
    </font>
    <font>
      <i/>
      <sz val="12"/>
      <name val="Times New Roman CYR"/>
      <family val="0"/>
    </font>
    <font>
      <i/>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style="medium">
        <color indexed="8"/>
      </bottom>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4" fillId="0" borderId="0">
      <alignment/>
      <protection/>
    </xf>
    <xf numFmtId="0" fontId="1" fillId="0" borderId="0">
      <alignment/>
      <protection/>
    </xf>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2" borderId="0" applyNumberFormat="0" applyBorder="0" applyAlignment="0" applyProtection="0"/>
    <xf numFmtId="0" fontId="3" fillId="23"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5" fillId="13" borderId="1" applyNumberFormat="0" applyAlignment="0" applyProtection="0"/>
    <xf numFmtId="0" fontId="5" fillId="7" borderId="1" applyNumberFormat="0" applyAlignment="0" applyProtection="0"/>
    <xf numFmtId="0" fontId="6" fillId="24" borderId="2" applyNumberFormat="0" applyAlignment="0" applyProtection="0"/>
    <xf numFmtId="0" fontId="7" fillId="24" borderId="1" applyNumberFormat="0" applyAlignment="0" applyProtection="0"/>
    <xf numFmtId="170" fontId="1" fillId="0" borderId="0" applyFill="0" applyBorder="0" applyAlignment="0" applyProtection="0"/>
    <xf numFmtId="168" fontId="1" fillId="0" borderId="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 fillId="0" borderId="0">
      <alignment/>
      <protection/>
    </xf>
    <xf numFmtId="0" fontId="13" fillId="0" borderId="0">
      <alignment/>
      <protection/>
    </xf>
    <xf numFmtId="0" fontId="4" fillId="0" borderId="0">
      <alignment/>
      <protection/>
    </xf>
    <xf numFmtId="0" fontId="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6" fillId="25" borderId="8" applyNumberFormat="0" applyAlignment="0" applyProtection="0"/>
    <xf numFmtId="0" fontId="16" fillId="25" borderId="8"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0" fontId="20" fillId="26" borderId="1" applyNumberFormat="0" applyAlignment="0" applyProtection="0"/>
    <xf numFmtId="0" fontId="4" fillId="0" borderId="0">
      <alignment/>
      <protection/>
    </xf>
    <xf numFmtId="0" fontId="21" fillId="0" borderId="0">
      <alignment/>
      <protection/>
    </xf>
    <xf numFmtId="0" fontId="15" fillId="0" borderId="9" applyNumberFormat="0" applyFill="0" applyAlignment="0" applyProtection="0"/>
    <xf numFmtId="0" fontId="22" fillId="3"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0" fillId="10" borderId="10" applyNumberFormat="0" applyAlignment="0" applyProtection="0"/>
    <xf numFmtId="0" fontId="0" fillId="10" borderId="10" applyNumberFormat="0" applyAlignment="0" applyProtection="0"/>
    <xf numFmtId="9" fontId="1" fillId="0" borderId="0" applyFill="0" applyBorder="0" applyAlignment="0" applyProtection="0"/>
    <xf numFmtId="0" fontId="6" fillId="26" borderId="2" applyNumberFormat="0" applyAlignment="0" applyProtection="0"/>
    <xf numFmtId="0" fontId="24" fillId="0" borderId="11" applyNumberFormat="0" applyFill="0" applyAlignment="0" applyProtection="0"/>
    <xf numFmtId="0" fontId="25" fillId="13" borderId="0" applyNumberFormat="0" applyBorder="0" applyAlignment="0" applyProtection="0"/>
    <xf numFmtId="0" fontId="1" fillId="0" borderId="0">
      <alignment/>
      <protection/>
    </xf>
    <xf numFmtId="0" fontId="12"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8" fillId="4" borderId="0" applyNumberFormat="0" applyBorder="0" applyAlignment="0" applyProtection="0"/>
  </cellStyleXfs>
  <cellXfs count="59">
    <xf numFmtId="0" fontId="0" fillId="0" borderId="0" xfId="0" applyAlignment="1">
      <alignment/>
    </xf>
    <xf numFmtId="0" fontId="0" fillId="0" borderId="0" xfId="0" applyFont="1" applyFill="1" applyAlignment="1">
      <alignment/>
    </xf>
    <xf numFmtId="0" fontId="26"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7" fillId="0" borderId="0" xfId="0" applyFont="1" applyFill="1" applyBorder="1" applyAlignment="1">
      <alignment vertical="center"/>
    </xf>
    <xf numFmtId="0" fontId="28" fillId="0" borderId="12" xfId="0" applyFont="1" applyFill="1" applyBorder="1" applyAlignment="1">
      <alignment horizontal="right"/>
    </xf>
    <xf numFmtId="0" fontId="27" fillId="0" borderId="12" xfId="52" applyFont="1" applyFill="1" applyBorder="1" applyAlignment="1">
      <alignment horizontal="right"/>
      <protection/>
    </xf>
    <xf numFmtId="0" fontId="27" fillId="0" borderId="13" xfId="52" applyFont="1" applyFill="1" applyBorder="1" applyAlignment="1">
      <alignment horizontal="center"/>
      <protection/>
    </xf>
    <xf numFmtId="0" fontId="27" fillId="0" borderId="0" xfId="0" applyFont="1" applyFill="1" applyAlignment="1">
      <alignment/>
    </xf>
    <xf numFmtId="0" fontId="28" fillId="0" borderId="14" xfId="0" applyFont="1" applyFill="1" applyBorder="1" applyAlignment="1">
      <alignment horizontal="right"/>
    </xf>
    <xf numFmtId="0" fontId="27" fillId="0" borderId="14" xfId="52" applyFont="1" applyFill="1" applyBorder="1" applyAlignment="1">
      <alignment horizontal="right"/>
      <protection/>
    </xf>
    <xf numFmtId="0" fontId="27" fillId="0" borderId="15" xfId="52" applyFont="1" applyFill="1" applyBorder="1" applyAlignment="1">
      <alignment horizontal="center"/>
      <protection/>
    </xf>
    <xf numFmtId="0" fontId="27" fillId="0" borderId="14" xfId="52" applyFont="1" applyFill="1" applyBorder="1" applyAlignment="1">
      <alignment horizontal="right" wrapText="1"/>
      <protection/>
    </xf>
    <xf numFmtId="0" fontId="28" fillId="0" borderId="0" xfId="0" applyFont="1" applyFill="1" applyBorder="1" applyAlignment="1">
      <alignment horizontal="right"/>
    </xf>
    <xf numFmtId="0" fontId="27" fillId="0" borderId="0" xfId="52" applyFont="1" applyFill="1" applyBorder="1" applyAlignment="1">
      <alignment horizontal="right" wrapText="1"/>
      <protection/>
    </xf>
    <xf numFmtId="0" fontId="27" fillId="0" borderId="0" xfId="52" applyFont="1" applyFill="1" applyBorder="1" applyAlignment="1">
      <alignment horizontal="center"/>
      <protection/>
    </xf>
    <xf numFmtId="0" fontId="27" fillId="0" borderId="0" xfId="0" applyFont="1" applyFill="1" applyBorder="1" applyAlignment="1">
      <alignment horizontal="left" vertical="center" wrapText="1"/>
    </xf>
    <xf numFmtId="1" fontId="28" fillId="0" borderId="0" xfId="0" applyNumberFormat="1" applyFont="1" applyFill="1" applyBorder="1" applyAlignment="1">
      <alignment horizontal="center" vertical="center" wrapText="1"/>
    </xf>
    <xf numFmtId="0" fontId="32" fillId="0" borderId="16" xfId="0" applyFont="1" applyFill="1" applyBorder="1" applyAlignment="1">
      <alignment horizontal="center"/>
    </xf>
    <xf numFmtId="0" fontId="34" fillId="0" borderId="0" xfId="0" applyFont="1" applyFill="1" applyAlignment="1">
      <alignment horizontal="center" vertical="center" wrapText="1"/>
    </xf>
    <xf numFmtId="0" fontId="27" fillId="0" borderId="0" xfId="0" applyFont="1" applyAlignment="1">
      <alignment/>
    </xf>
    <xf numFmtId="0" fontId="37" fillId="0" borderId="0" xfId="0" applyFont="1" applyFill="1" applyAlignment="1">
      <alignment horizontal="center" vertical="center" wrapText="1"/>
    </xf>
    <xf numFmtId="0" fontId="38" fillId="0" borderId="0" xfId="0" applyFont="1" applyFill="1" applyAlignment="1">
      <alignment/>
    </xf>
    <xf numFmtId="0" fontId="38" fillId="0" borderId="0" xfId="0" applyFont="1" applyAlignment="1">
      <alignment horizontal="right"/>
    </xf>
    <xf numFmtId="0" fontId="38" fillId="0" borderId="0" xfId="0" applyFont="1" applyFill="1" applyAlignment="1">
      <alignment horizontal="right" vertical="top"/>
    </xf>
    <xf numFmtId="0" fontId="38" fillId="0" borderId="0" xfId="0" applyFont="1" applyFill="1" applyBorder="1" applyAlignment="1">
      <alignment horizontal="center" vertical="center" wrapText="1"/>
    </xf>
    <xf numFmtId="0" fontId="38" fillId="0" borderId="0" xfId="0" applyFont="1" applyFill="1" applyBorder="1" applyAlignment="1">
      <alignment horizontal="right" vertical="top"/>
    </xf>
    <xf numFmtId="0" fontId="38" fillId="0" borderId="0" xfId="0" applyFont="1" applyAlignment="1">
      <alignment horizontal="right" vertical="top"/>
    </xf>
    <xf numFmtId="0" fontId="39" fillId="0" borderId="0" xfId="0" applyFont="1" applyFill="1" applyBorder="1" applyAlignment="1">
      <alignment horizontal="right" vertical="center"/>
    </xf>
    <xf numFmtId="0" fontId="38" fillId="0" borderId="0" xfId="0" applyFont="1" applyAlignment="1">
      <alignment/>
    </xf>
    <xf numFmtId="0" fontId="38" fillId="0" borderId="0" xfId="0" applyFont="1" applyAlignment="1">
      <alignment horizontal="left"/>
    </xf>
    <xf numFmtId="0" fontId="38" fillId="0" borderId="0" xfId="105" applyFont="1" applyFill="1" applyBorder="1" applyAlignment="1">
      <alignment horizontal="right"/>
      <protection/>
    </xf>
    <xf numFmtId="0" fontId="40" fillId="0" borderId="0" xfId="0" applyNumberFormat="1" applyFont="1" applyFill="1" applyAlignment="1">
      <alignment horizontal="right" wrapText="1"/>
    </xf>
    <xf numFmtId="0" fontId="28" fillId="0"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7" xfId="0" applyFont="1" applyFill="1" applyBorder="1" applyAlignment="1">
      <alignment horizontal="left" textRotation="90" wrapText="1"/>
    </xf>
    <xf numFmtId="0" fontId="27" fillId="0" borderId="17" xfId="0" applyFont="1" applyBorder="1" applyAlignment="1">
      <alignment horizontal="left" textRotation="90" wrapText="1"/>
    </xf>
    <xf numFmtId="0" fontId="27" fillId="0" borderId="17" xfId="0" applyNumberFormat="1" applyFont="1" applyFill="1" applyBorder="1" applyAlignment="1">
      <alignment horizontal="left" textRotation="90" wrapText="1"/>
    </xf>
    <xf numFmtId="2" fontId="27" fillId="0" borderId="17" xfId="0" applyNumberFormat="1" applyFont="1" applyFill="1" applyBorder="1" applyAlignment="1">
      <alignment horizontal="left" textRotation="90" wrapText="1"/>
    </xf>
    <xf numFmtId="0" fontId="36" fillId="0" borderId="17" xfId="0" applyFont="1" applyBorder="1" applyAlignment="1">
      <alignment horizontal="left" textRotation="90" wrapText="1"/>
    </xf>
    <xf numFmtId="0" fontId="30" fillId="0" borderId="17" xfId="105" applyNumberFormat="1" applyFont="1" applyFill="1" applyBorder="1" applyAlignment="1">
      <alignment horizontal="left" textRotation="90" wrapText="1"/>
      <protection/>
    </xf>
    <xf numFmtId="0" fontId="28" fillId="0" borderId="17" xfId="0" applyFont="1" applyFill="1" applyBorder="1" applyAlignment="1">
      <alignment horizontal="left" vertical="center" wrapText="1"/>
    </xf>
    <xf numFmtId="2" fontId="28" fillId="0" borderId="17" xfId="0" applyNumberFormat="1" applyFont="1" applyFill="1" applyBorder="1" applyAlignment="1">
      <alignment horizontal="center" vertical="center" wrapText="1"/>
    </xf>
    <xf numFmtId="0" fontId="28" fillId="0" borderId="17" xfId="0" applyFont="1" applyFill="1" applyBorder="1" applyAlignment="1">
      <alignment vertical="center" wrapText="1"/>
    </xf>
    <xf numFmtId="1" fontId="28" fillId="0" borderId="17" xfId="0" applyNumberFormat="1" applyFont="1" applyFill="1" applyBorder="1" applyAlignment="1">
      <alignment horizontal="center" vertical="center" wrapText="1"/>
    </xf>
    <xf numFmtId="0" fontId="31" fillId="0" borderId="17" xfId="0" applyFont="1" applyFill="1" applyBorder="1" applyAlignment="1">
      <alignment horizontal="center"/>
    </xf>
    <xf numFmtId="0" fontId="27" fillId="0" borderId="17" xfId="0" applyFont="1" applyFill="1" applyBorder="1" applyAlignment="1">
      <alignment horizontal="left" vertical="center" wrapText="1"/>
    </xf>
    <xf numFmtId="1" fontId="27" fillId="0" borderId="17" xfId="0" applyNumberFormat="1" applyFont="1" applyFill="1" applyBorder="1" applyAlignment="1">
      <alignment horizontal="center" vertical="center" wrapText="1"/>
    </xf>
    <xf numFmtId="0" fontId="32" fillId="0" borderId="0" xfId="0" applyFont="1" applyFill="1" applyBorder="1" applyAlignment="1">
      <alignment horizontal="right"/>
    </xf>
    <xf numFmtId="0" fontId="27" fillId="0" borderId="17" xfId="0" applyFont="1" applyFill="1" applyBorder="1" applyAlignment="1">
      <alignment horizontal="center" vertical="center" wrapText="1"/>
    </xf>
    <xf numFmtId="0" fontId="0" fillId="0" borderId="0" xfId="0" applyFont="1" applyFill="1" applyAlignment="1">
      <alignment horizontal="center"/>
    </xf>
    <xf numFmtId="0" fontId="27" fillId="0" borderId="0" xfId="0" applyFont="1" applyFill="1" applyBorder="1" applyAlignment="1">
      <alignment horizontal="center" vertical="center" wrapText="1"/>
    </xf>
    <xf numFmtId="0" fontId="27" fillId="0" borderId="17" xfId="0" applyFont="1" applyBorder="1" applyAlignment="1">
      <alignment horizontal="center"/>
    </xf>
    <xf numFmtId="0" fontId="38" fillId="0" borderId="0" xfId="0" applyFont="1" applyBorder="1" applyAlignment="1">
      <alignment horizontal="right"/>
    </xf>
    <xf numFmtId="0" fontId="28"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9" fillId="0" borderId="17" xfId="0" applyFont="1" applyFill="1" applyBorder="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2 2"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BR37"/>
  <sheetViews>
    <sheetView showZeros="0" tabSelected="1" view="pageBreakPreview" zoomScale="70" zoomScaleNormal="50" zoomScaleSheetLayoutView="70" workbookViewId="0" topLeftCell="D1">
      <pane xSplit="2" topLeftCell="F4" activePane="topRight" state="frozen"/>
      <selection pane="topLeft" activeCell="D8" sqref="D8"/>
      <selection pane="topRight" activeCell="BE16" sqref="BE16"/>
    </sheetView>
  </sheetViews>
  <sheetFormatPr defaultColWidth="9.33203125" defaultRowHeight="12.75"/>
  <cols>
    <col min="1" max="1" width="0.328125" style="1" hidden="1" customWidth="1"/>
    <col min="2" max="2" width="4.33203125" style="1" hidden="1" customWidth="1"/>
    <col min="3" max="3" width="1.171875" style="1" hidden="1" customWidth="1"/>
    <col min="4" max="4" width="19.33203125" style="1" customWidth="1"/>
    <col min="5" max="5" width="29.33203125" style="1" customWidth="1"/>
    <col min="6" max="6" width="11.5" style="1" bestFit="1" customWidth="1"/>
    <col min="7" max="7" width="10.16015625" style="1" customWidth="1"/>
    <col min="8" max="8" width="22" style="1" bestFit="1" customWidth="1"/>
    <col min="9" max="9" width="28.83203125" style="1" customWidth="1"/>
    <col min="10" max="10" width="12" style="1" customWidth="1"/>
    <col min="11" max="11" width="10.83203125" style="1" customWidth="1"/>
    <col min="12" max="12" width="13" style="1" customWidth="1"/>
    <col min="13" max="13" width="9.5" style="1" customWidth="1"/>
    <col min="14" max="14" width="15" style="1" bestFit="1" customWidth="1"/>
    <col min="15" max="15" width="11.5" style="1" bestFit="1" customWidth="1"/>
    <col min="16" max="16" width="9.5" style="1" customWidth="1"/>
    <col min="17" max="17" width="20.66015625" style="1" customWidth="1"/>
    <col min="18" max="18" width="36.16015625" style="1" customWidth="1"/>
    <col min="19" max="19" width="20.5" style="1" customWidth="1"/>
    <col min="20" max="20" width="25.5" style="1" bestFit="1" customWidth="1"/>
    <col min="21" max="21" width="10.16015625" style="1" customWidth="1"/>
    <col min="22" max="22" width="10" style="1" customWidth="1"/>
    <col min="23" max="23" width="11.5" style="1" bestFit="1" customWidth="1"/>
    <col min="24" max="25" width="15" style="1" bestFit="1" customWidth="1"/>
    <col min="26" max="26" width="13" style="1" customWidth="1"/>
    <col min="27" max="27" width="10.16015625" style="1" customWidth="1"/>
    <col min="28" max="28" width="11.5" style="1" customWidth="1"/>
    <col min="29" max="29" width="11.33203125" style="1" customWidth="1"/>
    <col min="30" max="30" width="11.5" style="1" bestFit="1" customWidth="1"/>
    <col min="31" max="31" width="20.83203125" style="1" customWidth="1"/>
    <col min="32" max="33" width="15" style="1" bestFit="1" customWidth="1"/>
    <col min="34" max="34" width="10.16015625" style="1" customWidth="1"/>
    <col min="35" max="35" width="11.5" style="1" bestFit="1" customWidth="1"/>
    <col min="36" max="36" width="15" style="1" bestFit="1" customWidth="1"/>
    <col min="37" max="37" width="11.5" style="1" customWidth="1"/>
    <col min="38" max="38" width="12.33203125" style="1" bestFit="1" customWidth="1"/>
    <col min="39" max="39" width="12.83203125" style="1" customWidth="1"/>
    <col min="40" max="40" width="11.33203125" style="1" customWidth="1"/>
    <col min="41" max="41" width="11.5" style="1" bestFit="1" customWidth="1"/>
    <col min="42" max="42" width="9.33203125" style="1" bestFit="1" customWidth="1"/>
    <col min="43" max="43" width="8.83203125" style="1" customWidth="1"/>
    <col min="44" max="44" width="10.16015625" style="1" customWidth="1"/>
    <col min="45" max="46" width="11.5" style="1" bestFit="1" customWidth="1"/>
    <col min="47" max="47" width="24.83203125" style="1" bestFit="1" customWidth="1"/>
    <col min="48" max="48" width="15" style="1" bestFit="1" customWidth="1"/>
    <col min="49" max="49" width="18.5" style="1" bestFit="1" customWidth="1"/>
    <col min="50" max="50" width="11.5" style="1" bestFit="1" customWidth="1"/>
    <col min="51" max="51" width="15" style="1" bestFit="1" customWidth="1"/>
    <col min="52" max="52" width="18.16015625" style="1" customWidth="1"/>
    <col min="53" max="53" width="15" style="1" bestFit="1" customWidth="1"/>
    <col min="54" max="55" width="18.5" style="1" bestFit="1" customWidth="1"/>
    <col min="56" max="56" width="13.33203125" style="1" customWidth="1"/>
    <col min="57" max="57" width="18.5" style="1" bestFit="1" customWidth="1"/>
    <col min="58" max="58" width="15" style="1" bestFit="1" customWidth="1"/>
    <col min="59" max="59" width="18.5" style="1" bestFit="1" customWidth="1"/>
    <col min="60" max="60" width="15" style="1" bestFit="1" customWidth="1"/>
    <col min="61" max="61" width="24.66015625" style="1" customWidth="1"/>
    <col min="62" max="62" width="62.66015625" style="1" customWidth="1"/>
    <col min="63" max="63" width="26.5" style="1" customWidth="1"/>
    <col min="64" max="64" width="22.5" style="1" customWidth="1"/>
    <col min="65" max="65" width="26.66015625" style="1" customWidth="1"/>
    <col min="66" max="66" width="11.5" style="1" bestFit="1" customWidth="1"/>
    <col min="67" max="67" width="13.5" style="1" customWidth="1"/>
    <col min="68" max="68" width="18.66015625" style="1" customWidth="1"/>
    <col min="69" max="69" width="18.33203125" style="1" customWidth="1"/>
    <col min="70" max="70" width="21.33203125" style="1" customWidth="1"/>
    <col min="71" max="71" width="24.5" style="1" customWidth="1"/>
    <col min="72" max="72" width="21.33203125" style="1" customWidth="1"/>
    <col min="73" max="73" width="19.16015625" style="1" customWidth="1"/>
    <col min="74" max="74" width="19.33203125" style="1" customWidth="1"/>
    <col min="75" max="75" width="21.66015625" style="1" customWidth="1"/>
    <col min="76" max="76" width="19.33203125" style="1" customWidth="1"/>
    <col min="77" max="77" width="26.16015625" style="1" customWidth="1"/>
    <col min="78" max="78" width="37.33203125" style="1" customWidth="1"/>
    <col min="79" max="79" width="17.16015625" style="1" customWidth="1"/>
    <col min="80" max="80" width="20.16015625" style="1" customWidth="1"/>
    <col min="81" max="16384" width="8" style="1" customWidth="1"/>
  </cols>
  <sheetData>
    <row r="1" spans="1:67" s="23" customFormat="1" ht="15.75">
      <c r="A1" s="22"/>
      <c r="B1" s="22"/>
      <c r="C1" s="22"/>
      <c r="D1" s="22"/>
      <c r="Q1" s="24"/>
      <c r="R1" s="25" t="s">
        <v>0</v>
      </c>
      <c r="Z1" s="26"/>
      <c r="AA1" s="26"/>
      <c r="AB1" s="26"/>
      <c r="AC1" s="26"/>
      <c r="AD1" s="26"/>
      <c r="AE1" s="26"/>
      <c r="AF1" s="27" t="s">
        <v>0</v>
      </c>
      <c r="AG1" s="26"/>
      <c r="AH1" s="26"/>
      <c r="AI1" s="26"/>
      <c r="AJ1" s="26"/>
      <c r="AK1" s="26"/>
      <c r="AL1" s="26"/>
      <c r="AR1" s="24"/>
      <c r="AS1" s="24"/>
      <c r="AT1" s="24"/>
      <c r="AU1" s="24"/>
      <c r="AV1" s="28" t="s">
        <v>0</v>
      </c>
      <c r="AW1" s="24"/>
      <c r="AX1" s="24"/>
      <c r="AY1" s="24"/>
      <c r="AZ1" s="24"/>
      <c r="BA1" s="24"/>
      <c r="BB1" s="24"/>
      <c r="BC1" s="24"/>
      <c r="BD1" s="24"/>
      <c r="BE1" s="26"/>
      <c r="BF1" s="26"/>
      <c r="BG1" s="26"/>
      <c r="BH1" s="27" t="s">
        <v>0</v>
      </c>
      <c r="BI1" s="26"/>
      <c r="BJ1" s="26"/>
      <c r="BK1" s="26"/>
      <c r="BL1" s="26"/>
      <c r="BM1" s="26"/>
      <c r="BN1" s="26"/>
      <c r="BO1" s="29" t="s">
        <v>0</v>
      </c>
    </row>
    <row r="2" spans="1:67" s="23" customFormat="1" ht="15.75">
      <c r="A2" s="22"/>
      <c r="B2" s="22"/>
      <c r="C2" s="22"/>
      <c r="D2" s="22"/>
      <c r="Q2" s="24"/>
      <c r="R2" s="25" t="s">
        <v>88</v>
      </c>
      <c r="Z2" s="26"/>
      <c r="AA2" s="26"/>
      <c r="AB2" s="26"/>
      <c r="AC2" s="26"/>
      <c r="AD2" s="26"/>
      <c r="AE2" s="26"/>
      <c r="AF2" s="27" t="s">
        <v>90</v>
      </c>
      <c r="AG2" s="26"/>
      <c r="AH2" s="26"/>
      <c r="AI2" s="26"/>
      <c r="AJ2" s="26"/>
      <c r="AK2" s="26"/>
      <c r="AL2" s="26"/>
      <c r="AR2" s="24"/>
      <c r="AS2" s="24"/>
      <c r="AT2" s="24"/>
      <c r="AU2" s="24"/>
      <c r="AV2" s="28" t="s">
        <v>91</v>
      </c>
      <c r="AW2" s="24"/>
      <c r="AX2" s="24"/>
      <c r="AY2" s="24"/>
      <c r="AZ2" s="24"/>
      <c r="BA2" s="24"/>
      <c r="BB2" s="24"/>
      <c r="BC2" s="24"/>
      <c r="BD2" s="24"/>
      <c r="BE2" s="26"/>
      <c r="BF2" s="26"/>
      <c r="BG2" s="26"/>
      <c r="BH2" s="27" t="s">
        <v>92</v>
      </c>
      <c r="BI2" s="26"/>
      <c r="BJ2" s="26"/>
      <c r="BK2" s="26"/>
      <c r="BL2" s="26"/>
      <c r="BM2" s="26"/>
      <c r="BN2" s="26"/>
      <c r="BO2" s="29" t="s">
        <v>93</v>
      </c>
    </row>
    <row r="3" spans="1:67" s="23" customFormat="1" ht="15.75">
      <c r="A3" s="22"/>
      <c r="B3" s="22"/>
      <c r="C3" s="22"/>
      <c r="D3" s="22"/>
      <c r="Q3" s="24"/>
      <c r="R3" s="25" t="s">
        <v>1</v>
      </c>
      <c r="Z3" s="26"/>
      <c r="AA3" s="26"/>
      <c r="AB3" s="26"/>
      <c r="AC3" s="26"/>
      <c r="AD3" s="26"/>
      <c r="AE3" s="26"/>
      <c r="AF3" s="27" t="s">
        <v>1</v>
      </c>
      <c r="AG3" s="26"/>
      <c r="AH3" s="26"/>
      <c r="AI3" s="26"/>
      <c r="AJ3" s="26"/>
      <c r="AK3" s="26"/>
      <c r="AL3" s="26"/>
      <c r="AR3" s="24"/>
      <c r="AS3" s="24"/>
      <c r="AT3" s="24"/>
      <c r="AU3" s="24"/>
      <c r="AV3" s="28" t="s">
        <v>1</v>
      </c>
      <c r="AW3" s="24"/>
      <c r="AX3" s="24"/>
      <c r="AY3" s="24"/>
      <c r="AZ3" s="24"/>
      <c r="BA3" s="24"/>
      <c r="BB3" s="24"/>
      <c r="BC3" s="24"/>
      <c r="BD3" s="24"/>
      <c r="BE3" s="26"/>
      <c r="BF3" s="26"/>
      <c r="BG3" s="26"/>
      <c r="BH3" s="27" t="s">
        <v>1</v>
      </c>
      <c r="BI3" s="26"/>
      <c r="BJ3" s="26"/>
      <c r="BK3" s="26"/>
      <c r="BL3" s="26"/>
      <c r="BM3" s="26"/>
      <c r="BN3" s="26"/>
      <c r="BO3" s="29" t="s">
        <v>1</v>
      </c>
    </row>
    <row r="4" spans="1:67" s="23" customFormat="1" ht="15.75">
      <c r="A4" s="22"/>
      <c r="B4" s="22"/>
      <c r="C4" s="22"/>
      <c r="D4" s="22"/>
      <c r="Q4" s="24"/>
      <c r="R4" s="25" t="s">
        <v>2</v>
      </c>
      <c r="Z4" s="26"/>
      <c r="AA4" s="26"/>
      <c r="AB4" s="26"/>
      <c r="AC4" s="26"/>
      <c r="AD4" s="26"/>
      <c r="AE4" s="26"/>
      <c r="AF4" s="27" t="s">
        <v>2</v>
      </c>
      <c r="AG4" s="26"/>
      <c r="AH4" s="26"/>
      <c r="AI4" s="26"/>
      <c r="AJ4" s="26"/>
      <c r="AK4" s="26"/>
      <c r="AL4" s="26"/>
      <c r="AR4" s="24"/>
      <c r="AS4" s="24"/>
      <c r="AT4" s="30"/>
      <c r="AU4" s="30"/>
      <c r="AV4" s="28" t="s">
        <v>2</v>
      </c>
      <c r="AW4" s="30"/>
      <c r="AX4" s="30"/>
      <c r="AY4" s="30"/>
      <c r="AZ4" s="30"/>
      <c r="BA4" s="30"/>
      <c r="BB4" s="30"/>
      <c r="BC4" s="30"/>
      <c r="BD4" s="30"/>
      <c r="BE4" s="26"/>
      <c r="BF4" s="26"/>
      <c r="BG4" s="26"/>
      <c r="BH4" s="27" t="s">
        <v>2</v>
      </c>
      <c r="BI4" s="26"/>
      <c r="BJ4" s="26"/>
      <c r="BK4" s="26"/>
      <c r="BL4" s="26"/>
      <c r="BM4" s="26"/>
      <c r="BN4" s="26"/>
      <c r="BO4" s="29" t="s">
        <v>2</v>
      </c>
    </row>
    <row r="5" spans="1:67" s="23" customFormat="1" ht="15.75">
      <c r="A5" s="22"/>
      <c r="B5" s="22"/>
      <c r="C5" s="22"/>
      <c r="D5" s="22"/>
      <c r="P5" s="54"/>
      <c r="Q5" s="54"/>
      <c r="R5" s="25" t="s">
        <v>89</v>
      </c>
      <c r="Z5" s="26"/>
      <c r="AA5" s="26"/>
      <c r="AB5" s="26"/>
      <c r="AC5" s="26"/>
      <c r="AD5" s="26"/>
      <c r="AE5" s="26"/>
      <c r="AF5" s="27" t="s">
        <v>89</v>
      </c>
      <c r="AG5" s="26"/>
      <c r="AH5" s="26"/>
      <c r="AI5" s="26"/>
      <c r="AJ5" s="26"/>
      <c r="AK5" s="26"/>
      <c r="AL5" s="26"/>
      <c r="AR5" s="31"/>
      <c r="AS5" s="31"/>
      <c r="AT5" s="31"/>
      <c r="AU5" s="31"/>
      <c r="AV5" s="28" t="s">
        <v>89</v>
      </c>
      <c r="AW5" s="31"/>
      <c r="AX5" s="31"/>
      <c r="AY5" s="31"/>
      <c r="AZ5" s="31"/>
      <c r="BA5" s="31"/>
      <c r="BB5" s="31"/>
      <c r="BC5" s="31"/>
      <c r="BD5" s="31"/>
      <c r="BE5" s="26"/>
      <c r="BF5" s="26"/>
      <c r="BG5" s="26"/>
      <c r="BH5" s="27" t="s">
        <v>89</v>
      </c>
      <c r="BI5" s="26"/>
      <c r="BJ5" s="26"/>
      <c r="BK5" s="26"/>
      <c r="BL5" s="26"/>
      <c r="BM5" s="26"/>
      <c r="BN5" s="26"/>
      <c r="BO5" s="29" t="s">
        <v>89</v>
      </c>
    </row>
    <row r="6" spans="1:67" s="23" customFormat="1" ht="15.75">
      <c r="A6" s="22"/>
      <c r="B6" s="22"/>
      <c r="C6" s="22"/>
      <c r="D6" s="22"/>
      <c r="Q6" s="32"/>
      <c r="R6" s="25" t="s">
        <v>3</v>
      </c>
      <c r="Z6" s="26"/>
      <c r="AA6" s="26"/>
      <c r="AB6" s="26"/>
      <c r="AC6" s="26"/>
      <c r="AD6" s="26"/>
      <c r="AE6" s="26"/>
      <c r="AF6" s="27" t="s">
        <v>3</v>
      </c>
      <c r="AG6" s="26"/>
      <c r="AH6" s="26"/>
      <c r="AI6" s="26"/>
      <c r="AJ6" s="26"/>
      <c r="AK6" s="26"/>
      <c r="AL6" s="26"/>
      <c r="AR6" s="32"/>
      <c r="AS6" s="32"/>
      <c r="AT6" s="24"/>
      <c r="AU6" s="24"/>
      <c r="AV6" s="28" t="s">
        <v>3</v>
      </c>
      <c r="AW6" s="24"/>
      <c r="AX6" s="24"/>
      <c r="AY6" s="24"/>
      <c r="AZ6" s="24"/>
      <c r="BA6" s="24"/>
      <c r="BB6" s="24"/>
      <c r="BC6" s="24"/>
      <c r="BD6" s="24"/>
      <c r="BE6" s="26"/>
      <c r="BF6" s="26"/>
      <c r="BG6" s="26"/>
      <c r="BH6" s="27" t="s">
        <v>3</v>
      </c>
      <c r="BI6" s="26"/>
      <c r="BJ6" s="26"/>
      <c r="BK6" s="26"/>
      <c r="BL6" s="26"/>
      <c r="BM6" s="26"/>
      <c r="BN6" s="26"/>
      <c r="BO6" s="29" t="s">
        <v>3</v>
      </c>
    </row>
    <row r="7" spans="1:67" s="23" customFormat="1" ht="15.75" customHeight="1">
      <c r="A7" s="22"/>
      <c r="B7" s="22"/>
      <c r="C7" s="22"/>
      <c r="D7" s="22"/>
      <c r="Q7" s="32"/>
      <c r="R7" s="25" t="s">
        <v>97</v>
      </c>
      <c r="Z7" s="26"/>
      <c r="AA7" s="26"/>
      <c r="AB7" s="26"/>
      <c r="AC7" s="26"/>
      <c r="AD7" s="26"/>
      <c r="AE7" s="26"/>
      <c r="AF7" s="27" t="s">
        <v>97</v>
      </c>
      <c r="AG7" s="26"/>
      <c r="AH7" s="26"/>
      <c r="AI7" s="26"/>
      <c r="AJ7" s="26"/>
      <c r="AK7" s="26"/>
      <c r="AL7" s="26"/>
      <c r="AR7" s="32"/>
      <c r="AS7" s="32"/>
      <c r="AT7" s="24"/>
      <c r="AU7" s="24"/>
      <c r="AV7" s="28" t="s">
        <v>97</v>
      </c>
      <c r="AW7" s="24"/>
      <c r="AX7" s="24"/>
      <c r="AY7" s="24"/>
      <c r="AZ7" s="24"/>
      <c r="BA7" s="24"/>
      <c r="BB7" s="24"/>
      <c r="BC7" s="24"/>
      <c r="BD7" s="24"/>
      <c r="BE7" s="26"/>
      <c r="BF7" s="26"/>
      <c r="BG7" s="26"/>
      <c r="BH7" s="27" t="s">
        <v>97</v>
      </c>
      <c r="BI7" s="26"/>
      <c r="BJ7" s="26"/>
      <c r="BK7" s="26"/>
      <c r="BL7" s="26"/>
      <c r="BM7" s="26"/>
      <c r="BN7" s="26"/>
      <c r="BO7" s="29" t="s">
        <v>97</v>
      </c>
    </row>
    <row r="8" spans="1:67" s="23" customFormat="1" ht="15.75">
      <c r="A8" s="22"/>
      <c r="B8" s="22"/>
      <c r="C8" s="22"/>
      <c r="D8" s="22"/>
      <c r="Q8" s="32"/>
      <c r="R8" s="25" t="s">
        <v>4</v>
      </c>
      <c r="Z8" s="26"/>
      <c r="AA8" s="26"/>
      <c r="AB8" s="26"/>
      <c r="AC8" s="26"/>
      <c r="AD8" s="26"/>
      <c r="AE8" s="26"/>
      <c r="AF8" s="27" t="s">
        <v>4</v>
      </c>
      <c r="AG8" s="26"/>
      <c r="AH8" s="26"/>
      <c r="AI8" s="26"/>
      <c r="AJ8" s="26"/>
      <c r="AK8" s="26"/>
      <c r="AL8" s="26"/>
      <c r="AQ8" s="33"/>
      <c r="AR8" s="32"/>
      <c r="AS8" s="32"/>
      <c r="AT8" s="24"/>
      <c r="AU8" s="24"/>
      <c r="AV8" s="28" t="s">
        <v>4</v>
      </c>
      <c r="AW8" s="24"/>
      <c r="AX8" s="24"/>
      <c r="AY8" s="24"/>
      <c r="AZ8" s="24"/>
      <c r="BA8" s="24"/>
      <c r="BB8" s="24"/>
      <c r="BC8" s="24"/>
      <c r="BD8" s="24"/>
      <c r="BE8" s="26"/>
      <c r="BF8" s="26"/>
      <c r="BG8" s="26"/>
      <c r="BH8" s="27" t="s">
        <v>4</v>
      </c>
      <c r="BI8" s="26"/>
      <c r="BJ8" s="26"/>
      <c r="BK8" s="26"/>
      <c r="BL8" s="26"/>
      <c r="BM8" s="26"/>
      <c r="BN8" s="26"/>
      <c r="BO8" s="29" t="s">
        <v>4</v>
      </c>
    </row>
    <row r="9" spans="1:67" ht="18" customHeight="1">
      <c r="A9" s="2"/>
      <c r="B9" s="2"/>
      <c r="C9" s="2"/>
      <c r="D9" s="20"/>
      <c r="E9" s="9"/>
      <c r="F9" s="57" t="s">
        <v>94</v>
      </c>
      <c r="G9" s="57"/>
      <c r="H9" s="57"/>
      <c r="I9" s="57"/>
      <c r="J9" s="57"/>
      <c r="K9" s="57"/>
      <c r="L9" s="57"/>
      <c r="M9" s="57"/>
      <c r="N9" s="57"/>
      <c r="O9" s="57"/>
      <c r="P9" s="57"/>
      <c r="Q9" s="57"/>
      <c r="R9" s="57"/>
      <c r="S9" s="57" t="s">
        <v>95</v>
      </c>
      <c r="T9" s="57"/>
      <c r="U9" s="57"/>
      <c r="V9" s="57"/>
      <c r="W9" s="57"/>
      <c r="X9" s="57"/>
      <c r="Y9" s="57"/>
      <c r="Z9" s="57"/>
      <c r="AA9" s="57"/>
      <c r="AB9" s="57"/>
      <c r="AC9" s="57"/>
      <c r="AD9" s="57"/>
      <c r="AE9" s="57"/>
      <c r="AF9" s="57"/>
      <c r="AG9" s="52" t="s">
        <v>95</v>
      </c>
      <c r="AH9" s="52"/>
      <c r="AI9" s="52"/>
      <c r="AJ9" s="52"/>
      <c r="AK9" s="52"/>
      <c r="AL9" s="52"/>
      <c r="AM9" s="52"/>
      <c r="AN9" s="52"/>
      <c r="AO9" s="52"/>
      <c r="AP9" s="52"/>
      <c r="AQ9" s="52"/>
      <c r="AR9" s="52"/>
      <c r="AS9" s="52"/>
      <c r="AT9" s="52"/>
      <c r="AU9" s="52"/>
      <c r="AV9" s="52"/>
      <c r="AW9" s="51" t="s">
        <v>95</v>
      </c>
      <c r="AX9" s="51"/>
      <c r="AY9" s="51"/>
      <c r="AZ9" s="51"/>
      <c r="BA9" s="51"/>
      <c r="BB9" s="51"/>
      <c r="BC9" s="51"/>
      <c r="BD9" s="51"/>
      <c r="BE9" s="51"/>
      <c r="BF9" s="51"/>
      <c r="BG9" s="51"/>
      <c r="BH9" s="51"/>
      <c r="BI9" s="52" t="s">
        <v>95</v>
      </c>
      <c r="BJ9" s="52"/>
      <c r="BK9" s="52"/>
      <c r="BL9" s="52"/>
      <c r="BM9" s="52"/>
      <c r="BN9" s="52"/>
      <c r="BO9" s="52"/>
    </row>
    <row r="10" spans="1:67" ht="8.25" customHeight="1">
      <c r="A10" s="2"/>
      <c r="B10" s="2"/>
      <c r="C10" s="2"/>
      <c r="D10" s="20"/>
      <c r="E10" s="9"/>
      <c r="F10" s="9"/>
      <c r="G10" s="9"/>
      <c r="H10" s="9"/>
      <c r="I10" s="9"/>
      <c r="J10" s="9"/>
      <c r="K10" s="9"/>
      <c r="L10" s="9"/>
      <c r="M10" s="9"/>
      <c r="N10" s="9"/>
      <c r="O10" s="9"/>
      <c r="P10" s="9"/>
      <c r="Q10" s="9"/>
      <c r="R10" s="9"/>
      <c r="S10" s="57"/>
      <c r="T10" s="57"/>
      <c r="U10" s="57"/>
      <c r="V10" s="57"/>
      <c r="W10" s="57"/>
      <c r="X10" s="57"/>
      <c r="Y10" s="57"/>
      <c r="Z10" s="57"/>
      <c r="AA10" s="57"/>
      <c r="AB10" s="57"/>
      <c r="AC10" s="57"/>
      <c r="AD10" s="57"/>
      <c r="AE10" s="57"/>
      <c r="AF10" s="57"/>
      <c r="AG10" s="3"/>
      <c r="AH10" s="3"/>
      <c r="AI10" s="3"/>
      <c r="AJ10" s="3"/>
      <c r="AK10" s="3"/>
      <c r="AL10" s="3"/>
      <c r="BE10" s="3"/>
      <c r="BF10" s="3"/>
      <c r="BG10" s="3"/>
      <c r="BH10" s="3"/>
      <c r="BI10" s="3"/>
      <c r="BJ10" s="3"/>
      <c r="BK10" s="3"/>
      <c r="BL10" s="3"/>
      <c r="BM10" s="3"/>
      <c r="BN10" s="3"/>
      <c r="BO10" s="4"/>
    </row>
    <row r="11" spans="1:70" ht="18" customHeight="1">
      <c r="A11" s="2"/>
      <c r="B11" s="2"/>
      <c r="C11" s="2"/>
      <c r="D11" s="55" t="s">
        <v>5</v>
      </c>
      <c r="E11" s="55" t="s">
        <v>6</v>
      </c>
      <c r="F11" s="56" t="s">
        <v>7</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8" t="s">
        <v>8</v>
      </c>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
      <c r="BQ11" s="5"/>
      <c r="BR11" s="5"/>
    </row>
    <row r="12" spans="1:67" s="9" customFormat="1" ht="18" customHeight="1">
      <c r="A12" s="6" t="s">
        <v>9</v>
      </c>
      <c r="B12" s="7" t="s">
        <v>10</v>
      </c>
      <c r="C12" s="8">
        <v>0</v>
      </c>
      <c r="D12" s="55"/>
      <c r="E12" s="55"/>
      <c r="F12" s="50" t="s">
        <v>11</v>
      </c>
      <c r="G12" s="50"/>
      <c r="H12" s="50"/>
      <c r="I12" s="50"/>
      <c r="J12" s="50"/>
      <c r="K12" s="50"/>
      <c r="L12" s="50"/>
      <c r="M12" s="50"/>
      <c r="N12" s="50"/>
      <c r="O12" s="50"/>
      <c r="P12" s="50"/>
      <c r="Q12" s="50"/>
      <c r="R12" s="50"/>
      <c r="S12" s="50" t="s">
        <v>11</v>
      </c>
      <c r="T12" s="50"/>
      <c r="U12" s="50"/>
      <c r="V12" s="50"/>
      <c r="W12" s="50"/>
      <c r="X12" s="50"/>
      <c r="Y12" s="50"/>
      <c r="Z12" s="50" t="s">
        <v>12</v>
      </c>
      <c r="AA12" s="50" t="s">
        <v>13</v>
      </c>
      <c r="AB12" s="50"/>
      <c r="AC12" s="50"/>
      <c r="AD12" s="50"/>
      <c r="AE12" s="50"/>
      <c r="AF12" s="50"/>
      <c r="AG12" s="50" t="s">
        <v>11</v>
      </c>
      <c r="AH12" s="50"/>
      <c r="AI12" s="50"/>
      <c r="AJ12" s="50"/>
      <c r="AK12" s="50"/>
      <c r="AL12" s="50" t="s">
        <v>12</v>
      </c>
      <c r="AM12" s="50" t="s">
        <v>11</v>
      </c>
      <c r="AN12" s="50"/>
      <c r="AO12" s="50"/>
      <c r="AP12" s="50"/>
      <c r="AQ12" s="50"/>
      <c r="AR12" s="50"/>
      <c r="AS12" s="50"/>
      <c r="AT12" s="50"/>
      <c r="AU12" s="50"/>
      <c r="AV12" s="50"/>
      <c r="AW12" s="50" t="s">
        <v>13</v>
      </c>
      <c r="AX12" s="50"/>
      <c r="AY12" s="50"/>
      <c r="AZ12" s="50"/>
      <c r="BA12" s="50"/>
      <c r="BB12" s="50"/>
      <c r="BC12" s="50"/>
      <c r="BD12" s="50" t="s">
        <v>12</v>
      </c>
      <c r="BE12" s="53" t="s">
        <v>11</v>
      </c>
      <c r="BF12" s="53"/>
      <c r="BG12" s="53"/>
      <c r="BH12" s="53"/>
      <c r="BI12" s="53" t="s">
        <v>13</v>
      </c>
      <c r="BJ12" s="53"/>
      <c r="BK12" s="53"/>
      <c r="BL12" s="53"/>
      <c r="BM12" s="53"/>
      <c r="BN12" s="53"/>
      <c r="BO12" s="50" t="s">
        <v>12</v>
      </c>
    </row>
    <row r="13" spans="1:67" s="9" customFormat="1" ht="20.25" customHeight="1">
      <c r="A13" s="6" t="s">
        <v>14</v>
      </c>
      <c r="B13" s="7" t="s">
        <v>10</v>
      </c>
      <c r="C13" s="8">
        <v>0</v>
      </c>
      <c r="D13" s="55"/>
      <c r="E13" s="55"/>
      <c r="F13" s="50" t="s">
        <v>15</v>
      </c>
      <c r="G13" s="50"/>
      <c r="H13" s="50"/>
      <c r="I13" s="50"/>
      <c r="J13" s="50"/>
      <c r="K13" s="50"/>
      <c r="L13" s="50"/>
      <c r="M13" s="50"/>
      <c r="N13" s="50"/>
      <c r="O13" s="50"/>
      <c r="P13" s="50"/>
      <c r="Q13" s="50"/>
      <c r="R13" s="50"/>
      <c r="S13" s="50" t="s">
        <v>15</v>
      </c>
      <c r="T13" s="50"/>
      <c r="U13" s="50"/>
      <c r="V13" s="50"/>
      <c r="W13" s="50"/>
      <c r="X13" s="50"/>
      <c r="Y13" s="50"/>
      <c r="Z13" s="50"/>
      <c r="AA13" s="50" t="s">
        <v>16</v>
      </c>
      <c r="AB13" s="50"/>
      <c r="AC13" s="50"/>
      <c r="AD13" s="50"/>
      <c r="AE13" s="50"/>
      <c r="AF13" s="50"/>
      <c r="AG13" s="50" t="s">
        <v>16</v>
      </c>
      <c r="AH13" s="50"/>
      <c r="AI13" s="50"/>
      <c r="AJ13" s="50"/>
      <c r="AK13" s="50"/>
      <c r="AL13" s="50"/>
      <c r="AM13" s="50" t="s">
        <v>17</v>
      </c>
      <c r="AN13" s="50"/>
      <c r="AO13" s="50"/>
      <c r="AP13" s="50"/>
      <c r="AQ13" s="50"/>
      <c r="AR13" s="50"/>
      <c r="AS13" s="50"/>
      <c r="AT13" s="50"/>
      <c r="AU13" s="50"/>
      <c r="AV13" s="50"/>
      <c r="AW13" s="50" t="s">
        <v>17</v>
      </c>
      <c r="AX13" s="50"/>
      <c r="AY13" s="50"/>
      <c r="AZ13" s="50"/>
      <c r="BA13" s="50"/>
      <c r="BB13" s="50"/>
      <c r="BC13" s="50"/>
      <c r="BD13" s="50"/>
      <c r="BE13" s="50" t="s">
        <v>16</v>
      </c>
      <c r="BF13" s="50"/>
      <c r="BG13" s="50"/>
      <c r="BH13" s="50"/>
      <c r="BI13" s="50" t="s">
        <v>16</v>
      </c>
      <c r="BJ13" s="50"/>
      <c r="BK13" s="50"/>
      <c r="BL13" s="50"/>
      <c r="BM13" s="50"/>
      <c r="BN13" s="50"/>
      <c r="BO13" s="50"/>
    </row>
    <row r="14" spans="1:67" s="9" customFormat="1" ht="293.25" customHeight="1">
      <c r="A14" s="6"/>
      <c r="B14" s="7"/>
      <c r="C14" s="8"/>
      <c r="D14" s="55"/>
      <c r="E14" s="55"/>
      <c r="F14" s="36" t="s">
        <v>18</v>
      </c>
      <c r="G14" s="36" t="s">
        <v>19</v>
      </c>
      <c r="H14" s="37" t="s">
        <v>20</v>
      </c>
      <c r="I14" s="37" t="s">
        <v>21</v>
      </c>
      <c r="J14" s="37" t="s">
        <v>22</v>
      </c>
      <c r="K14" s="37" t="s">
        <v>23</v>
      </c>
      <c r="L14" s="37" t="s">
        <v>24</v>
      </c>
      <c r="M14" s="37" t="s">
        <v>25</v>
      </c>
      <c r="N14" s="37" t="s">
        <v>26</v>
      </c>
      <c r="O14" s="37" t="s">
        <v>27</v>
      </c>
      <c r="P14" s="37" t="s">
        <v>28</v>
      </c>
      <c r="Q14" s="37" t="s">
        <v>29</v>
      </c>
      <c r="R14" s="37" t="s">
        <v>30</v>
      </c>
      <c r="S14" s="37" t="s">
        <v>31</v>
      </c>
      <c r="T14" s="37" t="s">
        <v>32</v>
      </c>
      <c r="U14" s="37" t="s">
        <v>33</v>
      </c>
      <c r="V14" s="36" t="s">
        <v>34</v>
      </c>
      <c r="W14" s="36" t="s">
        <v>35</v>
      </c>
      <c r="X14" s="36" t="s">
        <v>36</v>
      </c>
      <c r="Y14" s="36" t="s">
        <v>37</v>
      </c>
      <c r="Z14" s="50"/>
      <c r="AA14" s="37" t="s">
        <v>22</v>
      </c>
      <c r="AB14" s="37" t="s">
        <v>23</v>
      </c>
      <c r="AC14" s="37" t="s">
        <v>24</v>
      </c>
      <c r="AD14" s="36" t="s">
        <v>38</v>
      </c>
      <c r="AE14" s="36" t="s">
        <v>39</v>
      </c>
      <c r="AF14" s="36" t="s">
        <v>40</v>
      </c>
      <c r="AG14" s="38" t="s">
        <v>41</v>
      </c>
      <c r="AH14" s="37" t="s">
        <v>33</v>
      </c>
      <c r="AI14" s="37" t="s">
        <v>42</v>
      </c>
      <c r="AJ14" s="36" t="s">
        <v>37</v>
      </c>
      <c r="AK14" s="36" t="s">
        <v>34</v>
      </c>
      <c r="AL14" s="50"/>
      <c r="AM14" s="37" t="s">
        <v>24</v>
      </c>
      <c r="AN14" s="37" t="s">
        <v>43</v>
      </c>
      <c r="AO14" s="37" t="s">
        <v>44</v>
      </c>
      <c r="AP14" s="39" t="s">
        <v>45</v>
      </c>
      <c r="AQ14" s="40" t="s">
        <v>46</v>
      </c>
      <c r="AR14" s="40" t="s">
        <v>47</v>
      </c>
      <c r="AS14" s="41" t="s">
        <v>48</v>
      </c>
      <c r="AT14" s="37" t="s">
        <v>49</v>
      </c>
      <c r="AU14" s="37" t="s">
        <v>50</v>
      </c>
      <c r="AV14" s="36" t="s">
        <v>51</v>
      </c>
      <c r="AW14" s="36" t="s">
        <v>52</v>
      </c>
      <c r="AX14" s="36" t="s">
        <v>53</v>
      </c>
      <c r="AY14" s="36" t="s">
        <v>54</v>
      </c>
      <c r="AZ14" s="36" t="s">
        <v>55</v>
      </c>
      <c r="BA14" s="36" t="s">
        <v>56</v>
      </c>
      <c r="BB14" s="36" t="s">
        <v>57</v>
      </c>
      <c r="BC14" s="36" t="s">
        <v>58</v>
      </c>
      <c r="BD14" s="50"/>
      <c r="BE14" s="38" t="s">
        <v>59</v>
      </c>
      <c r="BF14" s="36" t="s">
        <v>60</v>
      </c>
      <c r="BG14" s="38" t="s">
        <v>61</v>
      </c>
      <c r="BH14" s="38" t="s">
        <v>62</v>
      </c>
      <c r="BI14" s="38" t="s">
        <v>39</v>
      </c>
      <c r="BJ14" s="36" t="s">
        <v>63</v>
      </c>
      <c r="BK14" s="36" t="s">
        <v>64</v>
      </c>
      <c r="BL14" s="36" t="s">
        <v>65</v>
      </c>
      <c r="BM14" s="36" t="s">
        <v>66</v>
      </c>
      <c r="BN14" s="37" t="s">
        <v>42</v>
      </c>
      <c r="BO14" s="50"/>
    </row>
    <row r="15" spans="1:67" s="9" customFormat="1" ht="15.75">
      <c r="A15" s="6"/>
      <c r="B15" s="7"/>
      <c r="C15" s="8"/>
      <c r="D15" s="34">
        <v>1</v>
      </c>
      <c r="E15" s="34">
        <v>2</v>
      </c>
      <c r="F15" s="34">
        <v>3</v>
      </c>
      <c r="G15" s="34">
        <v>4</v>
      </c>
      <c r="H15" s="34">
        <v>5</v>
      </c>
      <c r="I15" s="34">
        <v>6</v>
      </c>
      <c r="J15" s="34">
        <v>7</v>
      </c>
      <c r="K15" s="34">
        <v>8</v>
      </c>
      <c r="L15" s="34">
        <v>9</v>
      </c>
      <c r="M15" s="34">
        <v>10</v>
      </c>
      <c r="N15" s="34">
        <v>11</v>
      </c>
      <c r="O15" s="34">
        <v>12</v>
      </c>
      <c r="P15" s="34">
        <v>13</v>
      </c>
      <c r="Q15" s="34">
        <v>14</v>
      </c>
      <c r="R15" s="34">
        <v>15</v>
      </c>
      <c r="S15" s="34">
        <v>16</v>
      </c>
      <c r="T15" s="34">
        <v>17</v>
      </c>
      <c r="U15" s="34">
        <v>18</v>
      </c>
      <c r="V15" s="34">
        <v>19</v>
      </c>
      <c r="W15" s="34">
        <v>20</v>
      </c>
      <c r="X15" s="34">
        <v>21</v>
      </c>
      <c r="Y15" s="34">
        <v>22</v>
      </c>
      <c r="Z15" s="35">
        <v>23</v>
      </c>
      <c r="AA15" s="35">
        <v>24</v>
      </c>
      <c r="AB15" s="35">
        <v>25</v>
      </c>
      <c r="AC15" s="35">
        <v>26</v>
      </c>
      <c r="AD15" s="35">
        <v>27</v>
      </c>
      <c r="AE15" s="35">
        <v>28</v>
      </c>
      <c r="AF15" s="35">
        <v>29</v>
      </c>
      <c r="AG15" s="35">
        <v>30</v>
      </c>
      <c r="AH15" s="35">
        <v>31</v>
      </c>
      <c r="AI15" s="35">
        <v>32</v>
      </c>
      <c r="AJ15" s="35">
        <v>33</v>
      </c>
      <c r="AK15" s="35">
        <v>34</v>
      </c>
      <c r="AL15" s="35">
        <v>35</v>
      </c>
      <c r="AM15" s="34">
        <v>36</v>
      </c>
      <c r="AN15" s="34">
        <v>37</v>
      </c>
      <c r="AO15" s="34">
        <v>38</v>
      </c>
      <c r="AP15" s="34">
        <v>39</v>
      </c>
      <c r="AQ15" s="34">
        <v>40</v>
      </c>
      <c r="AR15" s="34">
        <v>41</v>
      </c>
      <c r="AS15" s="34">
        <v>42</v>
      </c>
      <c r="AT15" s="34">
        <v>43</v>
      </c>
      <c r="AU15" s="34">
        <v>44</v>
      </c>
      <c r="AV15" s="34">
        <v>45</v>
      </c>
      <c r="AW15" s="34">
        <v>46</v>
      </c>
      <c r="AX15" s="34">
        <v>47</v>
      </c>
      <c r="AY15" s="34">
        <v>48</v>
      </c>
      <c r="AZ15" s="34">
        <v>49</v>
      </c>
      <c r="BA15" s="34">
        <v>50</v>
      </c>
      <c r="BB15" s="34">
        <v>51</v>
      </c>
      <c r="BC15" s="34">
        <v>52</v>
      </c>
      <c r="BD15" s="34">
        <v>53</v>
      </c>
      <c r="BE15" s="35">
        <v>54</v>
      </c>
      <c r="BF15" s="35">
        <v>55</v>
      </c>
      <c r="BG15" s="35">
        <v>56</v>
      </c>
      <c r="BH15" s="35">
        <v>57</v>
      </c>
      <c r="BI15" s="35">
        <v>58</v>
      </c>
      <c r="BJ15" s="35">
        <v>59</v>
      </c>
      <c r="BK15" s="35">
        <v>60</v>
      </c>
      <c r="BL15" s="35">
        <v>61</v>
      </c>
      <c r="BM15" s="35">
        <v>62</v>
      </c>
      <c r="BN15" s="35">
        <v>63</v>
      </c>
      <c r="BO15" s="34">
        <v>64</v>
      </c>
    </row>
    <row r="16" spans="1:67" s="9" customFormat="1" ht="15.75">
      <c r="A16" s="6"/>
      <c r="B16" s="7"/>
      <c r="C16" s="8"/>
      <c r="D16" s="34">
        <v>20317501000</v>
      </c>
      <c r="E16" s="42" t="s">
        <v>67</v>
      </c>
      <c r="F16" s="34">
        <v>64248</v>
      </c>
      <c r="G16" s="34">
        <v>3000</v>
      </c>
      <c r="H16" s="34"/>
      <c r="I16" s="34"/>
      <c r="J16" s="34"/>
      <c r="K16" s="34">
        <v>49600</v>
      </c>
      <c r="L16" s="34">
        <v>150123</v>
      </c>
      <c r="M16" s="34"/>
      <c r="N16" s="34"/>
      <c r="O16" s="34"/>
      <c r="P16" s="34">
        <v>20000</v>
      </c>
      <c r="Q16" s="34"/>
      <c r="R16" s="34"/>
      <c r="S16" s="34"/>
      <c r="T16" s="34"/>
      <c r="U16" s="34"/>
      <c r="V16" s="34"/>
      <c r="W16" s="34">
        <v>3000</v>
      </c>
      <c r="X16" s="34"/>
      <c r="Y16" s="34"/>
      <c r="Z16" s="35">
        <f aca="true" t="shared" si="0" ref="Z16:Z31">SUM(F16:Y16)</f>
        <v>289971</v>
      </c>
      <c r="AA16" s="35"/>
      <c r="AB16" s="35">
        <v>442042</v>
      </c>
      <c r="AC16" s="35">
        <v>119900</v>
      </c>
      <c r="AD16" s="35"/>
      <c r="AE16" s="35"/>
      <c r="AF16" s="35"/>
      <c r="AG16" s="35"/>
      <c r="AH16" s="35">
        <v>39801</v>
      </c>
      <c r="AI16" s="35"/>
      <c r="AJ16" s="35"/>
      <c r="AK16" s="35"/>
      <c r="AL16" s="35">
        <f aca="true" t="shared" si="1" ref="AL16:AL21">SUM(AA16:AH16)</f>
        <v>601743</v>
      </c>
      <c r="AM16" s="43"/>
      <c r="AN16" s="34">
        <v>62000</v>
      </c>
      <c r="AO16" s="34"/>
      <c r="AP16" s="34"/>
      <c r="AQ16" s="34"/>
      <c r="AR16" s="34"/>
      <c r="AS16" s="34"/>
      <c r="AT16" s="34"/>
      <c r="AU16" s="34"/>
      <c r="AV16" s="34"/>
      <c r="AW16" s="34"/>
      <c r="AX16" s="34"/>
      <c r="AY16" s="34"/>
      <c r="AZ16" s="34"/>
      <c r="BA16" s="34"/>
      <c r="BB16" s="44"/>
      <c r="BC16" s="44"/>
      <c r="BD16" s="45">
        <f aca="true" t="shared" si="2" ref="BD16:BD25">SUM(AM16:BB16)</f>
        <v>62000</v>
      </c>
      <c r="BE16" s="35"/>
      <c r="BF16" s="35"/>
      <c r="BG16" s="35"/>
      <c r="BH16" s="35"/>
      <c r="BI16" s="35"/>
      <c r="BJ16" s="35"/>
      <c r="BK16" s="35"/>
      <c r="BL16" s="35"/>
      <c r="BM16" s="35"/>
      <c r="BN16" s="35"/>
      <c r="BO16" s="45"/>
    </row>
    <row r="17" spans="1:67" s="9" customFormat="1" ht="15.75">
      <c r="A17" s="6"/>
      <c r="B17" s="7"/>
      <c r="C17" s="8"/>
      <c r="D17" s="34">
        <v>20317502000</v>
      </c>
      <c r="E17" s="42" t="s">
        <v>68</v>
      </c>
      <c r="F17" s="34">
        <v>35220</v>
      </c>
      <c r="G17" s="34">
        <v>2400</v>
      </c>
      <c r="H17" s="34"/>
      <c r="I17" s="34"/>
      <c r="J17" s="34"/>
      <c r="K17" s="34"/>
      <c r="L17" s="34">
        <v>72275</v>
      </c>
      <c r="M17" s="34"/>
      <c r="N17" s="34"/>
      <c r="O17" s="34"/>
      <c r="P17" s="34">
        <v>20000</v>
      </c>
      <c r="Q17" s="34"/>
      <c r="R17" s="34"/>
      <c r="S17" s="34"/>
      <c r="T17" s="34"/>
      <c r="U17" s="34"/>
      <c r="V17" s="34"/>
      <c r="W17" s="34">
        <v>3000</v>
      </c>
      <c r="X17" s="34"/>
      <c r="Y17" s="34"/>
      <c r="Z17" s="35">
        <f t="shared" si="0"/>
        <v>132895</v>
      </c>
      <c r="AA17" s="35"/>
      <c r="AB17" s="35">
        <v>42000</v>
      </c>
      <c r="AC17" s="35">
        <v>129930</v>
      </c>
      <c r="AD17" s="35"/>
      <c r="AE17" s="35"/>
      <c r="AF17" s="35"/>
      <c r="AG17" s="35"/>
      <c r="AH17" s="35"/>
      <c r="AI17" s="35"/>
      <c r="AJ17" s="35"/>
      <c r="AK17" s="35"/>
      <c r="AL17" s="35">
        <f t="shared" si="1"/>
        <v>171930</v>
      </c>
      <c r="AM17" s="43"/>
      <c r="AN17" s="34">
        <v>83600</v>
      </c>
      <c r="AO17" s="34"/>
      <c r="AP17" s="34"/>
      <c r="AQ17" s="34"/>
      <c r="AR17" s="34"/>
      <c r="AS17" s="34"/>
      <c r="AT17" s="34"/>
      <c r="AU17" s="34"/>
      <c r="AV17" s="34"/>
      <c r="AW17" s="34"/>
      <c r="AX17" s="34"/>
      <c r="AY17" s="34"/>
      <c r="AZ17" s="34">
        <v>100000</v>
      </c>
      <c r="BA17" s="34"/>
      <c r="BB17" s="34"/>
      <c r="BC17" s="34"/>
      <c r="BD17" s="45">
        <f t="shared" si="2"/>
        <v>183600</v>
      </c>
      <c r="BE17" s="35"/>
      <c r="BF17" s="35"/>
      <c r="BG17" s="35"/>
      <c r="BH17" s="35"/>
      <c r="BI17" s="35">
        <v>149674</v>
      </c>
      <c r="BJ17" s="35"/>
      <c r="BK17" s="35"/>
      <c r="BL17" s="35"/>
      <c r="BM17" s="35"/>
      <c r="BN17" s="35"/>
      <c r="BO17" s="45">
        <f>SUM(BE17:BI17)</f>
        <v>149674</v>
      </c>
    </row>
    <row r="18" spans="1:67" s="9" customFormat="1" ht="15.75">
      <c r="A18" s="6"/>
      <c r="B18" s="7"/>
      <c r="C18" s="8"/>
      <c r="D18" s="34">
        <v>20317504000</v>
      </c>
      <c r="E18" s="42" t="s">
        <v>69</v>
      </c>
      <c r="F18" s="34">
        <v>71172</v>
      </c>
      <c r="G18" s="34">
        <v>1200</v>
      </c>
      <c r="H18" s="34"/>
      <c r="I18" s="34"/>
      <c r="J18" s="34"/>
      <c r="K18" s="34"/>
      <c r="L18" s="34">
        <v>81479</v>
      </c>
      <c r="M18" s="34"/>
      <c r="N18" s="34"/>
      <c r="O18" s="34"/>
      <c r="P18" s="34">
        <v>20000</v>
      </c>
      <c r="Q18" s="34"/>
      <c r="R18" s="34"/>
      <c r="S18" s="34"/>
      <c r="T18" s="34"/>
      <c r="U18" s="34">
        <v>32110</v>
      </c>
      <c r="V18" s="34"/>
      <c r="W18" s="34">
        <v>3000</v>
      </c>
      <c r="X18" s="34"/>
      <c r="Y18" s="34"/>
      <c r="Z18" s="35">
        <f t="shared" si="0"/>
        <v>208961</v>
      </c>
      <c r="AA18" s="35"/>
      <c r="AB18" s="35">
        <v>72000</v>
      </c>
      <c r="AC18" s="35">
        <v>249000</v>
      </c>
      <c r="AD18" s="35">
        <v>135000</v>
      </c>
      <c r="AE18" s="35"/>
      <c r="AF18" s="35"/>
      <c r="AG18" s="35"/>
      <c r="AH18" s="35">
        <v>15000</v>
      </c>
      <c r="AI18" s="35"/>
      <c r="AJ18" s="35"/>
      <c r="AK18" s="35"/>
      <c r="AL18" s="35">
        <f t="shared" si="1"/>
        <v>471000</v>
      </c>
      <c r="AM18" s="43"/>
      <c r="AN18" s="34">
        <v>262800</v>
      </c>
      <c r="AO18" s="34"/>
      <c r="AP18" s="34"/>
      <c r="AQ18" s="34"/>
      <c r="AR18" s="34"/>
      <c r="AS18" s="34"/>
      <c r="AT18" s="34"/>
      <c r="AU18" s="34"/>
      <c r="AV18" s="34"/>
      <c r="AW18" s="34"/>
      <c r="AX18" s="34"/>
      <c r="AY18" s="34">
        <v>122000</v>
      </c>
      <c r="AZ18" s="34"/>
      <c r="BA18" s="34"/>
      <c r="BB18" s="34"/>
      <c r="BC18" s="34"/>
      <c r="BD18" s="45">
        <f t="shared" si="2"/>
        <v>384800</v>
      </c>
      <c r="BE18" s="35"/>
      <c r="BF18" s="35"/>
      <c r="BG18" s="35"/>
      <c r="BH18" s="35"/>
      <c r="BI18" s="35"/>
      <c r="BJ18" s="35"/>
      <c r="BK18" s="35"/>
      <c r="BL18" s="35"/>
      <c r="BM18" s="35"/>
      <c r="BN18" s="35"/>
      <c r="BO18" s="45">
        <f>SUM(BE18:BI18)</f>
        <v>0</v>
      </c>
    </row>
    <row r="19" spans="1:67" s="9" customFormat="1" ht="15.75" customHeight="1">
      <c r="A19" s="6"/>
      <c r="B19" s="7"/>
      <c r="C19" s="8"/>
      <c r="D19" s="34">
        <v>2031750500</v>
      </c>
      <c r="E19" s="42" t="s">
        <v>70</v>
      </c>
      <c r="F19" s="34">
        <v>78240</v>
      </c>
      <c r="G19" s="34">
        <v>1800</v>
      </c>
      <c r="H19" s="34"/>
      <c r="I19" s="34"/>
      <c r="J19" s="34"/>
      <c r="K19" s="34">
        <v>12724</v>
      </c>
      <c r="L19" s="34">
        <v>144650</v>
      </c>
      <c r="M19" s="34"/>
      <c r="N19" s="34"/>
      <c r="O19" s="34"/>
      <c r="P19" s="34">
        <v>20000</v>
      </c>
      <c r="Q19" s="34"/>
      <c r="R19" s="34"/>
      <c r="S19" s="34"/>
      <c r="T19" s="34"/>
      <c r="U19" s="34">
        <v>11300</v>
      </c>
      <c r="V19" s="34"/>
      <c r="W19" s="34">
        <v>3000</v>
      </c>
      <c r="X19" s="34"/>
      <c r="Y19" s="34"/>
      <c r="Z19" s="35">
        <f t="shared" si="0"/>
        <v>271714</v>
      </c>
      <c r="AA19" s="35"/>
      <c r="AB19" s="35"/>
      <c r="AC19" s="35">
        <v>812636</v>
      </c>
      <c r="AD19" s="35">
        <v>135000</v>
      </c>
      <c r="AE19" s="35"/>
      <c r="AF19" s="35"/>
      <c r="AG19" s="35"/>
      <c r="AH19" s="35"/>
      <c r="AI19" s="35"/>
      <c r="AJ19" s="35"/>
      <c r="AK19" s="35"/>
      <c r="AL19" s="35">
        <f t="shared" si="1"/>
        <v>947636</v>
      </c>
      <c r="AM19" s="43"/>
      <c r="AN19" s="34">
        <v>465400</v>
      </c>
      <c r="AO19" s="34"/>
      <c r="AP19" s="34"/>
      <c r="AQ19" s="34"/>
      <c r="AR19" s="34"/>
      <c r="AS19" s="34"/>
      <c r="AT19" s="34"/>
      <c r="AU19" s="34">
        <v>60000</v>
      </c>
      <c r="AV19" s="34"/>
      <c r="AW19" s="34"/>
      <c r="AX19" s="34"/>
      <c r="AY19" s="34"/>
      <c r="AZ19" s="34"/>
      <c r="BA19" s="34"/>
      <c r="BB19" s="34"/>
      <c r="BC19" s="34"/>
      <c r="BD19" s="45">
        <f t="shared" si="2"/>
        <v>525400</v>
      </c>
      <c r="BE19" s="35"/>
      <c r="BF19" s="35"/>
      <c r="BG19" s="35"/>
      <c r="BH19" s="35"/>
      <c r="BI19" s="35"/>
      <c r="BJ19" s="35"/>
      <c r="BK19" s="35"/>
      <c r="BL19" s="35"/>
      <c r="BM19" s="35"/>
      <c r="BN19" s="35"/>
      <c r="BO19" s="45">
        <f>SUM(BE19:BI19)</f>
        <v>0</v>
      </c>
    </row>
    <row r="20" spans="1:67" s="9" customFormat="1" ht="15.75">
      <c r="A20" s="6"/>
      <c r="B20" s="7"/>
      <c r="C20" s="8"/>
      <c r="D20" s="34">
        <v>20317506000</v>
      </c>
      <c r="E20" s="42" t="s">
        <v>71</v>
      </c>
      <c r="F20" s="34">
        <v>85500</v>
      </c>
      <c r="G20" s="34">
        <v>1200</v>
      </c>
      <c r="H20" s="34"/>
      <c r="I20" s="34"/>
      <c r="J20" s="34"/>
      <c r="K20" s="34"/>
      <c r="L20" s="34">
        <v>142545</v>
      </c>
      <c r="M20" s="34"/>
      <c r="N20" s="34"/>
      <c r="O20" s="34"/>
      <c r="P20" s="34">
        <v>20000</v>
      </c>
      <c r="Q20" s="34"/>
      <c r="R20" s="34"/>
      <c r="S20" s="34"/>
      <c r="T20" s="34"/>
      <c r="U20" s="34"/>
      <c r="V20" s="34"/>
      <c r="W20" s="34">
        <v>5000</v>
      </c>
      <c r="X20" s="34"/>
      <c r="Y20" s="34"/>
      <c r="Z20" s="35">
        <f t="shared" si="0"/>
        <v>254245</v>
      </c>
      <c r="AA20" s="35">
        <v>26400</v>
      </c>
      <c r="AB20" s="35">
        <v>20450</v>
      </c>
      <c r="AC20" s="35">
        <v>74041</v>
      </c>
      <c r="AD20" s="35"/>
      <c r="AE20" s="35"/>
      <c r="AF20" s="35">
        <v>4000</v>
      </c>
      <c r="AG20" s="35"/>
      <c r="AH20" s="35">
        <v>100000</v>
      </c>
      <c r="AI20" s="35"/>
      <c r="AJ20" s="35"/>
      <c r="AK20" s="35"/>
      <c r="AL20" s="35">
        <f t="shared" si="1"/>
        <v>224891</v>
      </c>
      <c r="AM20" s="43"/>
      <c r="AN20" s="34">
        <v>229900</v>
      </c>
      <c r="AO20" s="34"/>
      <c r="AP20" s="34"/>
      <c r="AQ20" s="34"/>
      <c r="AR20" s="34"/>
      <c r="AS20" s="34"/>
      <c r="AT20" s="34"/>
      <c r="AU20" s="34"/>
      <c r="AV20" s="34"/>
      <c r="AW20" s="34"/>
      <c r="AX20" s="34"/>
      <c r="AY20" s="34"/>
      <c r="AZ20" s="34"/>
      <c r="BA20" s="34"/>
      <c r="BB20" s="34"/>
      <c r="BC20" s="34"/>
      <c r="BD20" s="45">
        <f t="shared" si="2"/>
        <v>229900</v>
      </c>
      <c r="BE20" s="35"/>
      <c r="BF20" s="35"/>
      <c r="BG20" s="35"/>
      <c r="BH20" s="35"/>
      <c r="BI20" s="35"/>
      <c r="BJ20" s="35"/>
      <c r="BK20" s="35"/>
      <c r="BL20" s="35"/>
      <c r="BM20" s="35"/>
      <c r="BN20" s="35"/>
      <c r="BO20" s="45">
        <f>SUM(BE20:BI20)</f>
        <v>0</v>
      </c>
    </row>
    <row r="21" spans="1:67" s="9" customFormat="1" ht="15.75">
      <c r="A21" s="6"/>
      <c r="B21" s="7"/>
      <c r="C21" s="8"/>
      <c r="D21" s="34">
        <v>20317508000</v>
      </c>
      <c r="E21" s="42" t="s">
        <v>72</v>
      </c>
      <c r="F21" s="34">
        <v>135900</v>
      </c>
      <c r="G21" s="34">
        <v>4800</v>
      </c>
      <c r="H21" s="34"/>
      <c r="I21" s="34"/>
      <c r="J21" s="34">
        <v>23410</v>
      </c>
      <c r="K21" s="34"/>
      <c r="L21" s="34">
        <v>292708</v>
      </c>
      <c r="M21" s="34"/>
      <c r="N21" s="34"/>
      <c r="O21" s="34"/>
      <c r="P21" s="34">
        <v>20000</v>
      </c>
      <c r="Q21" s="34"/>
      <c r="R21" s="34"/>
      <c r="S21" s="34"/>
      <c r="T21" s="34"/>
      <c r="U21" s="34">
        <v>59717</v>
      </c>
      <c r="V21" s="34"/>
      <c r="W21" s="34">
        <v>5000</v>
      </c>
      <c r="X21" s="34"/>
      <c r="Y21" s="34"/>
      <c r="Z21" s="35">
        <f t="shared" si="0"/>
        <v>541535</v>
      </c>
      <c r="AA21" s="35"/>
      <c r="AB21" s="35">
        <v>44214</v>
      </c>
      <c r="AC21" s="35">
        <v>111000</v>
      </c>
      <c r="AD21" s="35"/>
      <c r="AE21" s="35"/>
      <c r="AF21" s="35">
        <v>105000</v>
      </c>
      <c r="AG21" s="35"/>
      <c r="AH21" s="35">
        <v>15000</v>
      </c>
      <c r="AI21" s="35"/>
      <c r="AJ21" s="35"/>
      <c r="AK21" s="35"/>
      <c r="AL21" s="35">
        <f t="shared" si="1"/>
        <v>275214</v>
      </c>
      <c r="AM21" s="43"/>
      <c r="AN21" s="34">
        <v>433500</v>
      </c>
      <c r="AO21" s="34"/>
      <c r="AP21" s="34"/>
      <c r="AQ21" s="34"/>
      <c r="AR21" s="34"/>
      <c r="AS21" s="34"/>
      <c r="AT21" s="34"/>
      <c r="AU21" s="34"/>
      <c r="AV21" s="34"/>
      <c r="AW21" s="34"/>
      <c r="AX21" s="34"/>
      <c r="AY21" s="34"/>
      <c r="AZ21" s="34"/>
      <c r="BA21" s="34"/>
      <c r="BB21" s="34"/>
      <c r="BC21" s="34"/>
      <c r="BD21" s="45">
        <f t="shared" si="2"/>
        <v>433500</v>
      </c>
      <c r="BE21" s="35"/>
      <c r="BF21" s="35"/>
      <c r="BG21" s="35"/>
      <c r="BH21" s="35"/>
      <c r="BI21" s="35"/>
      <c r="BJ21" s="35"/>
      <c r="BK21" s="35"/>
      <c r="BL21" s="35"/>
      <c r="BM21" s="35"/>
      <c r="BN21" s="35"/>
      <c r="BO21" s="45">
        <f>SUM(BE21:BI21)</f>
        <v>0</v>
      </c>
    </row>
    <row r="22" spans="1:67" s="9" customFormat="1" ht="15.75">
      <c r="A22" s="6"/>
      <c r="B22" s="7"/>
      <c r="C22" s="8"/>
      <c r="D22" s="34">
        <v>20317509000</v>
      </c>
      <c r="E22" s="42" t="s">
        <v>73</v>
      </c>
      <c r="F22" s="34">
        <v>72000</v>
      </c>
      <c r="G22" s="34">
        <v>26400</v>
      </c>
      <c r="H22" s="34"/>
      <c r="I22" s="34"/>
      <c r="J22" s="34"/>
      <c r="K22" s="34"/>
      <c r="L22" s="34">
        <v>423231</v>
      </c>
      <c r="M22" s="34"/>
      <c r="N22" s="34"/>
      <c r="O22" s="34"/>
      <c r="P22" s="34">
        <v>20000</v>
      </c>
      <c r="Q22" s="34"/>
      <c r="R22" s="34"/>
      <c r="S22" s="34"/>
      <c r="T22" s="34"/>
      <c r="U22" s="34"/>
      <c r="V22" s="34">
        <v>35000</v>
      </c>
      <c r="W22" s="34">
        <v>10000</v>
      </c>
      <c r="X22" s="34">
        <v>1164</v>
      </c>
      <c r="Y22" s="34"/>
      <c r="Z22" s="35">
        <f t="shared" si="0"/>
        <v>587795</v>
      </c>
      <c r="AA22" s="35"/>
      <c r="AB22" s="35">
        <v>26980</v>
      </c>
      <c r="AC22" s="35">
        <v>1830488</v>
      </c>
      <c r="AD22" s="35">
        <v>134775</v>
      </c>
      <c r="AE22" s="35"/>
      <c r="AF22" s="35">
        <v>10000</v>
      </c>
      <c r="AG22" s="35"/>
      <c r="AH22" s="35"/>
      <c r="AI22" s="35"/>
      <c r="AJ22" s="35"/>
      <c r="AK22" s="35">
        <v>45000</v>
      </c>
      <c r="AL22" s="35">
        <f>SUM(AA22:AK22)</f>
        <v>2047243</v>
      </c>
      <c r="AM22" s="43"/>
      <c r="AN22" s="34">
        <v>183000</v>
      </c>
      <c r="AO22" s="34"/>
      <c r="AP22" s="34"/>
      <c r="AQ22" s="34"/>
      <c r="AR22" s="34"/>
      <c r="AS22" s="34"/>
      <c r="AT22" s="34"/>
      <c r="AU22" s="34"/>
      <c r="AV22" s="34"/>
      <c r="AW22" s="34"/>
      <c r="AX22" s="34"/>
      <c r="AY22" s="34"/>
      <c r="AZ22" s="34"/>
      <c r="BA22" s="34"/>
      <c r="BB22" s="34"/>
      <c r="BC22" s="34"/>
      <c r="BD22" s="45">
        <f t="shared" si="2"/>
        <v>183000</v>
      </c>
      <c r="BE22" s="35"/>
      <c r="BF22" s="35"/>
      <c r="BG22" s="35"/>
      <c r="BH22" s="35">
        <v>800000</v>
      </c>
      <c r="BI22" s="35"/>
      <c r="BJ22" s="35"/>
      <c r="BK22" s="35"/>
      <c r="BL22" s="35"/>
      <c r="BM22" s="35"/>
      <c r="BN22" s="35">
        <v>198000</v>
      </c>
      <c r="BO22" s="45">
        <f>SUM(BE22:BN22)</f>
        <v>998000</v>
      </c>
    </row>
    <row r="23" spans="1:67" s="9" customFormat="1" ht="15.75">
      <c r="A23" s="6"/>
      <c r="B23" s="7"/>
      <c r="C23" s="8"/>
      <c r="D23" s="34">
        <v>20317510000</v>
      </c>
      <c r="E23" s="42" t="s">
        <v>74</v>
      </c>
      <c r="F23" s="34">
        <v>106872</v>
      </c>
      <c r="G23" s="34">
        <v>5400</v>
      </c>
      <c r="H23" s="34"/>
      <c r="I23" s="34"/>
      <c r="J23" s="34"/>
      <c r="K23" s="34">
        <v>37221</v>
      </c>
      <c r="L23" s="34">
        <v>109950</v>
      </c>
      <c r="M23" s="34"/>
      <c r="N23" s="34"/>
      <c r="O23" s="34"/>
      <c r="P23" s="34">
        <v>20000</v>
      </c>
      <c r="Q23" s="34"/>
      <c r="R23" s="34"/>
      <c r="S23" s="34"/>
      <c r="T23" s="34"/>
      <c r="U23" s="34">
        <v>35400</v>
      </c>
      <c r="V23" s="34"/>
      <c r="W23" s="34">
        <v>5000</v>
      </c>
      <c r="X23" s="34"/>
      <c r="Y23" s="34"/>
      <c r="Z23" s="35">
        <f t="shared" si="0"/>
        <v>319843</v>
      </c>
      <c r="AA23" s="35"/>
      <c r="AB23" s="35">
        <v>74250</v>
      </c>
      <c r="AC23" s="35">
        <v>1300139</v>
      </c>
      <c r="AD23" s="35">
        <v>134453</v>
      </c>
      <c r="AE23" s="35"/>
      <c r="AF23" s="35"/>
      <c r="AG23" s="35"/>
      <c r="AH23" s="35">
        <v>15000</v>
      </c>
      <c r="AI23" s="35"/>
      <c r="AJ23" s="35"/>
      <c r="AK23" s="35"/>
      <c r="AL23" s="35">
        <f aca="true" t="shared" si="3" ref="AL23:AL29">SUM(AA23:AH23)</f>
        <v>1523842</v>
      </c>
      <c r="AM23" s="43"/>
      <c r="AN23" s="34">
        <v>306000</v>
      </c>
      <c r="AO23" s="34"/>
      <c r="AP23" s="34"/>
      <c r="AQ23" s="34"/>
      <c r="AR23" s="34"/>
      <c r="AS23" s="34"/>
      <c r="AT23" s="34"/>
      <c r="AU23" s="34"/>
      <c r="AV23" s="34"/>
      <c r="AW23" s="34"/>
      <c r="AX23" s="34"/>
      <c r="AY23" s="34"/>
      <c r="AZ23" s="34"/>
      <c r="BA23" s="34"/>
      <c r="BB23" s="34"/>
      <c r="BC23" s="34"/>
      <c r="BD23" s="45">
        <f t="shared" si="2"/>
        <v>306000</v>
      </c>
      <c r="BE23" s="35"/>
      <c r="BF23" s="35"/>
      <c r="BG23" s="35"/>
      <c r="BH23" s="35"/>
      <c r="BI23" s="35"/>
      <c r="BJ23" s="35"/>
      <c r="BK23" s="35"/>
      <c r="BL23" s="35"/>
      <c r="BM23" s="35"/>
      <c r="BN23" s="35"/>
      <c r="BO23" s="45">
        <f>SUM(BE23:BI23)</f>
        <v>0</v>
      </c>
    </row>
    <row r="24" spans="1:67" s="9" customFormat="1" ht="15.75">
      <c r="A24" s="6"/>
      <c r="B24" s="7"/>
      <c r="C24" s="8"/>
      <c r="D24" s="34">
        <v>20317512000</v>
      </c>
      <c r="E24" s="42" t="s">
        <v>75</v>
      </c>
      <c r="F24" s="34">
        <v>50040</v>
      </c>
      <c r="G24" s="34">
        <v>1800</v>
      </c>
      <c r="H24" s="34"/>
      <c r="I24" s="34"/>
      <c r="J24" s="34"/>
      <c r="K24" s="34"/>
      <c r="L24" s="34">
        <v>104150</v>
      </c>
      <c r="M24" s="34"/>
      <c r="N24" s="34"/>
      <c r="O24" s="34"/>
      <c r="P24" s="34">
        <v>20000</v>
      </c>
      <c r="Q24" s="34"/>
      <c r="R24" s="34"/>
      <c r="S24" s="34"/>
      <c r="T24" s="34"/>
      <c r="U24" s="34">
        <v>10000</v>
      </c>
      <c r="V24" s="34"/>
      <c r="W24" s="34">
        <v>3000</v>
      </c>
      <c r="X24" s="34"/>
      <c r="Y24" s="34"/>
      <c r="Z24" s="35">
        <f t="shared" si="0"/>
        <v>188990</v>
      </c>
      <c r="AA24" s="35"/>
      <c r="AB24" s="35"/>
      <c r="AC24" s="35">
        <v>25000</v>
      </c>
      <c r="AD24" s="35"/>
      <c r="AE24" s="35"/>
      <c r="AF24" s="35"/>
      <c r="AG24" s="35"/>
      <c r="AH24" s="35">
        <v>15000</v>
      </c>
      <c r="AI24" s="35"/>
      <c r="AJ24" s="35"/>
      <c r="AK24" s="35"/>
      <c r="AL24" s="35">
        <f t="shared" si="3"/>
        <v>40000</v>
      </c>
      <c r="AM24" s="43"/>
      <c r="AN24" s="34">
        <v>210000</v>
      </c>
      <c r="AO24" s="34"/>
      <c r="AP24" s="34"/>
      <c r="AQ24" s="34"/>
      <c r="AR24" s="34"/>
      <c r="AS24" s="34"/>
      <c r="AT24" s="34"/>
      <c r="AU24" s="34"/>
      <c r="AV24" s="34"/>
      <c r="AW24" s="34"/>
      <c r="AX24" s="34"/>
      <c r="AY24" s="34">
        <v>50000</v>
      </c>
      <c r="AZ24" s="34"/>
      <c r="BA24" s="34">
        <v>100000</v>
      </c>
      <c r="BB24" s="34"/>
      <c r="BC24" s="34"/>
      <c r="BD24" s="45">
        <f t="shared" si="2"/>
        <v>360000</v>
      </c>
      <c r="BE24" s="35"/>
      <c r="BF24" s="35"/>
      <c r="BG24" s="35"/>
      <c r="BH24" s="35"/>
      <c r="BI24" s="35"/>
      <c r="BJ24" s="35"/>
      <c r="BK24" s="35"/>
      <c r="BL24" s="35"/>
      <c r="BM24" s="35"/>
      <c r="BN24" s="35"/>
      <c r="BO24" s="45">
        <f>SUM(BE24:BI24)</f>
        <v>0</v>
      </c>
    </row>
    <row r="25" spans="1:67" s="9" customFormat="1" ht="15.75">
      <c r="A25" s="6"/>
      <c r="B25" s="7"/>
      <c r="C25" s="8"/>
      <c r="D25" s="34">
        <v>20317513000</v>
      </c>
      <c r="E25" s="42" t="s">
        <v>76</v>
      </c>
      <c r="F25" s="34">
        <v>85500</v>
      </c>
      <c r="G25" s="34">
        <v>2760</v>
      </c>
      <c r="H25" s="34"/>
      <c r="I25" s="34"/>
      <c r="J25" s="34">
        <v>8720</v>
      </c>
      <c r="K25" s="34">
        <v>72000</v>
      </c>
      <c r="L25" s="34">
        <v>318320</v>
      </c>
      <c r="M25" s="34"/>
      <c r="N25" s="34"/>
      <c r="O25" s="34"/>
      <c r="P25" s="34">
        <v>20000</v>
      </c>
      <c r="Q25" s="34"/>
      <c r="R25" s="34"/>
      <c r="S25" s="34"/>
      <c r="T25" s="34"/>
      <c r="U25" s="34"/>
      <c r="V25" s="34"/>
      <c r="W25" s="34">
        <v>5000</v>
      </c>
      <c r="X25" s="34"/>
      <c r="Y25" s="34"/>
      <c r="Z25" s="35">
        <f t="shared" si="0"/>
        <v>512300</v>
      </c>
      <c r="AA25" s="35">
        <v>40680</v>
      </c>
      <c r="AB25" s="35">
        <v>1195521</v>
      </c>
      <c r="AC25" s="35">
        <v>750172</v>
      </c>
      <c r="AD25" s="35">
        <v>111286</v>
      </c>
      <c r="AE25" s="35"/>
      <c r="AF25" s="35"/>
      <c r="AG25" s="35"/>
      <c r="AH25" s="35">
        <v>40000</v>
      </c>
      <c r="AI25" s="35"/>
      <c r="AJ25" s="35"/>
      <c r="AK25" s="35"/>
      <c r="AL25" s="35">
        <f t="shared" si="3"/>
        <v>2137659</v>
      </c>
      <c r="AM25" s="43"/>
      <c r="AN25" s="34">
        <v>366400</v>
      </c>
      <c r="AO25" s="34"/>
      <c r="AP25" s="34"/>
      <c r="AQ25" s="34"/>
      <c r="AR25" s="34"/>
      <c r="AS25" s="34"/>
      <c r="AT25" s="34"/>
      <c r="AU25" s="34"/>
      <c r="AV25" s="34"/>
      <c r="AW25" s="34"/>
      <c r="AX25" s="34"/>
      <c r="AY25" s="34"/>
      <c r="AZ25" s="34"/>
      <c r="BA25" s="34"/>
      <c r="BB25" s="34"/>
      <c r="BC25" s="34"/>
      <c r="BD25" s="45">
        <f t="shared" si="2"/>
        <v>366400</v>
      </c>
      <c r="BE25" s="35"/>
      <c r="BF25" s="35"/>
      <c r="BG25" s="35"/>
      <c r="BH25" s="35"/>
      <c r="BI25" s="35"/>
      <c r="BJ25" s="35"/>
      <c r="BK25" s="35"/>
      <c r="BL25" s="35"/>
      <c r="BM25" s="35"/>
      <c r="BN25" s="35"/>
      <c r="BO25" s="45">
        <f>SUM(BE25:BI25)</f>
        <v>0</v>
      </c>
    </row>
    <row r="26" spans="1:67" s="9" customFormat="1" ht="18.75">
      <c r="A26" s="6"/>
      <c r="B26" s="7"/>
      <c r="C26" s="8"/>
      <c r="D26" s="34">
        <v>20317301000</v>
      </c>
      <c r="E26" s="42" t="s">
        <v>77</v>
      </c>
      <c r="F26" s="34">
        <v>288460</v>
      </c>
      <c r="G26" s="34">
        <v>88800</v>
      </c>
      <c r="H26" s="34"/>
      <c r="I26" s="34"/>
      <c r="J26" s="34">
        <v>35500</v>
      </c>
      <c r="K26" s="34"/>
      <c r="L26" s="34"/>
      <c r="M26" s="34">
        <v>15000</v>
      </c>
      <c r="N26" s="34"/>
      <c r="O26" s="34"/>
      <c r="P26" s="34"/>
      <c r="Q26" s="34"/>
      <c r="R26" s="34"/>
      <c r="S26" s="34"/>
      <c r="T26" s="34"/>
      <c r="U26" s="34"/>
      <c r="V26" s="34">
        <v>172050</v>
      </c>
      <c r="W26" s="34">
        <v>40000</v>
      </c>
      <c r="X26" s="34">
        <v>3023</v>
      </c>
      <c r="Y26" s="34"/>
      <c r="Z26" s="35">
        <f t="shared" si="0"/>
        <v>642833</v>
      </c>
      <c r="AA26" s="35">
        <v>18900</v>
      </c>
      <c r="AB26" s="35">
        <v>30000</v>
      </c>
      <c r="AC26" s="35">
        <v>97350</v>
      </c>
      <c r="AD26" s="35">
        <v>540000</v>
      </c>
      <c r="AE26" s="35"/>
      <c r="AF26" s="35"/>
      <c r="AG26" s="35"/>
      <c r="AH26" s="35"/>
      <c r="AI26" s="35"/>
      <c r="AJ26" s="35"/>
      <c r="AK26" s="35"/>
      <c r="AL26" s="35">
        <f t="shared" si="3"/>
        <v>686250</v>
      </c>
      <c r="AM26" s="45">
        <v>13257220</v>
      </c>
      <c r="AN26" s="34">
        <v>251180</v>
      </c>
      <c r="AO26" s="34"/>
      <c r="AP26" s="34"/>
      <c r="AQ26" s="34"/>
      <c r="AR26" s="34"/>
      <c r="AS26" s="34"/>
      <c r="AT26" s="34"/>
      <c r="AU26" s="34"/>
      <c r="AV26" s="34">
        <v>12000</v>
      </c>
      <c r="AW26" s="34">
        <v>14636</v>
      </c>
      <c r="AX26" s="34"/>
      <c r="AY26" s="34"/>
      <c r="AZ26" s="34"/>
      <c r="BA26" s="34"/>
      <c r="BB26" s="34"/>
      <c r="BC26" s="46">
        <v>2327030</v>
      </c>
      <c r="BD26" s="45">
        <f>SUM(AM26:BC26)</f>
        <v>15862066</v>
      </c>
      <c r="BE26" s="35"/>
      <c r="BF26" s="35"/>
      <c r="BG26" s="35"/>
      <c r="BH26" s="35"/>
      <c r="BI26" s="35">
        <v>298918</v>
      </c>
      <c r="BJ26" s="35"/>
      <c r="BK26" s="35"/>
      <c r="BL26" s="35"/>
      <c r="BM26" s="35">
        <v>500000</v>
      </c>
      <c r="BN26" s="35"/>
      <c r="BO26" s="45">
        <f>SUM(BE26:BN26)</f>
        <v>798918</v>
      </c>
    </row>
    <row r="27" spans="1:67" s="9" customFormat="1" ht="15" customHeight="1">
      <c r="A27" s="6"/>
      <c r="B27" s="7"/>
      <c r="C27" s="8"/>
      <c r="D27" s="34">
        <v>20311000000</v>
      </c>
      <c r="E27" s="44" t="s">
        <v>78</v>
      </c>
      <c r="F27" s="34"/>
      <c r="G27" s="34"/>
      <c r="H27" s="34"/>
      <c r="I27" s="34"/>
      <c r="J27" s="34">
        <v>26000</v>
      </c>
      <c r="K27" s="34"/>
      <c r="L27" s="34"/>
      <c r="M27" s="34"/>
      <c r="N27" s="34"/>
      <c r="O27" s="34"/>
      <c r="P27" s="34"/>
      <c r="Q27" s="34"/>
      <c r="R27" s="34"/>
      <c r="S27" s="34"/>
      <c r="T27" s="34"/>
      <c r="U27" s="34"/>
      <c r="V27" s="34"/>
      <c r="W27" s="34"/>
      <c r="X27" s="34"/>
      <c r="Y27" s="34"/>
      <c r="Z27" s="35">
        <f t="shared" si="0"/>
        <v>26000</v>
      </c>
      <c r="AA27" s="35"/>
      <c r="AB27" s="35"/>
      <c r="AC27" s="35"/>
      <c r="AD27" s="35"/>
      <c r="AE27" s="35"/>
      <c r="AF27" s="35"/>
      <c r="AG27" s="35"/>
      <c r="AH27" s="35"/>
      <c r="AI27" s="35"/>
      <c r="AJ27" s="35"/>
      <c r="AK27" s="35"/>
      <c r="AL27" s="35">
        <f t="shared" si="3"/>
        <v>0</v>
      </c>
      <c r="AM27" s="43"/>
      <c r="AN27" s="34"/>
      <c r="AO27" s="34"/>
      <c r="AP27" s="34"/>
      <c r="AQ27" s="34"/>
      <c r="AR27" s="34"/>
      <c r="AS27" s="34"/>
      <c r="AT27" s="34"/>
      <c r="AU27" s="34"/>
      <c r="AV27" s="34"/>
      <c r="AW27" s="34"/>
      <c r="AX27" s="34"/>
      <c r="AY27" s="34"/>
      <c r="AZ27" s="34"/>
      <c r="BA27" s="34"/>
      <c r="BB27" s="34"/>
      <c r="BC27" s="34"/>
      <c r="BD27" s="45">
        <f aca="true" t="shared" si="4" ref="BD27:BD32">SUM(AM27:BB27)</f>
        <v>0</v>
      </c>
      <c r="BE27" s="35"/>
      <c r="BF27" s="35"/>
      <c r="BG27" s="35"/>
      <c r="BH27" s="35"/>
      <c r="BI27" s="35"/>
      <c r="BJ27" s="35"/>
      <c r="BK27" s="35"/>
      <c r="BL27" s="35"/>
      <c r="BM27" s="35"/>
      <c r="BN27" s="35"/>
      <c r="BO27" s="45">
        <f>SUM(BE27:BI27)</f>
        <v>0</v>
      </c>
    </row>
    <row r="28" spans="1:67" s="9" customFormat="1" ht="15.75">
      <c r="A28" s="6"/>
      <c r="B28" s="7"/>
      <c r="C28" s="8"/>
      <c r="D28" s="34">
        <v>20315000000</v>
      </c>
      <c r="E28" s="44" t="s">
        <v>79</v>
      </c>
      <c r="F28" s="34"/>
      <c r="G28" s="34"/>
      <c r="H28" s="34"/>
      <c r="I28" s="34"/>
      <c r="J28" s="34">
        <v>33500</v>
      </c>
      <c r="K28" s="34"/>
      <c r="L28" s="34"/>
      <c r="M28" s="34"/>
      <c r="N28" s="34"/>
      <c r="O28" s="34"/>
      <c r="P28" s="34"/>
      <c r="Q28" s="34"/>
      <c r="R28" s="34"/>
      <c r="S28" s="34"/>
      <c r="T28" s="34"/>
      <c r="U28" s="34"/>
      <c r="V28" s="34"/>
      <c r="W28" s="34"/>
      <c r="X28" s="34"/>
      <c r="Y28" s="34"/>
      <c r="Z28" s="35">
        <f t="shared" si="0"/>
        <v>33500</v>
      </c>
      <c r="AA28" s="35"/>
      <c r="AB28" s="35"/>
      <c r="AC28" s="35"/>
      <c r="AD28" s="35"/>
      <c r="AE28" s="35"/>
      <c r="AF28" s="35"/>
      <c r="AG28" s="35"/>
      <c r="AH28" s="35"/>
      <c r="AI28" s="35"/>
      <c r="AJ28" s="35"/>
      <c r="AK28" s="35"/>
      <c r="AL28" s="35">
        <f t="shared" si="3"/>
        <v>0</v>
      </c>
      <c r="AM28" s="43"/>
      <c r="AN28" s="34"/>
      <c r="AO28" s="34"/>
      <c r="AP28" s="34"/>
      <c r="AQ28" s="34"/>
      <c r="AR28" s="34"/>
      <c r="AS28" s="34"/>
      <c r="AT28" s="34"/>
      <c r="AU28" s="34"/>
      <c r="AV28" s="34"/>
      <c r="AW28" s="34"/>
      <c r="AX28" s="34"/>
      <c r="AY28" s="34"/>
      <c r="AZ28" s="34"/>
      <c r="BA28" s="34"/>
      <c r="BB28" s="34"/>
      <c r="BC28" s="34"/>
      <c r="BD28" s="45">
        <f t="shared" si="4"/>
        <v>0</v>
      </c>
      <c r="BE28" s="35"/>
      <c r="BF28" s="35"/>
      <c r="BG28" s="35"/>
      <c r="BH28" s="35"/>
      <c r="BI28" s="35"/>
      <c r="BJ28" s="35"/>
      <c r="BK28" s="35"/>
      <c r="BL28" s="35"/>
      <c r="BM28" s="35"/>
      <c r="BN28" s="35"/>
      <c r="BO28" s="45">
        <f>SUM(BE28:BI28)</f>
        <v>0</v>
      </c>
    </row>
    <row r="29" spans="1:67" s="9" customFormat="1" ht="15.75" customHeight="1">
      <c r="A29" s="6"/>
      <c r="B29" s="7"/>
      <c r="C29" s="8"/>
      <c r="D29" s="34">
        <v>20324000000</v>
      </c>
      <c r="E29" s="44" t="s">
        <v>80</v>
      </c>
      <c r="F29" s="34"/>
      <c r="G29" s="34"/>
      <c r="H29" s="34"/>
      <c r="I29" s="34"/>
      <c r="J29" s="34">
        <v>55000</v>
      </c>
      <c r="K29" s="34"/>
      <c r="L29" s="34"/>
      <c r="M29" s="34"/>
      <c r="N29" s="34"/>
      <c r="O29" s="34"/>
      <c r="P29" s="34"/>
      <c r="Q29" s="34"/>
      <c r="R29" s="34"/>
      <c r="S29" s="34"/>
      <c r="T29" s="34"/>
      <c r="U29" s="34"/>
      <c r="V29" s="34"/>
      <c r="W29" s="34"/>
      <c r="X29" s="34"/>
      <c r="Y29" s="34"/>
      <c r="Z29" s="35">
        <f t="shared" si="0"/>
        <v>55000</v>
      </c>
      <c r="AA29" s="35"/>
      <c r="AB29" s="35"/>
      <c r="AC29" s="35"/>
      <c r="AD29" s="35"/>
      <c r="AE29" s="35"/>
      <c r="AF29" s="35"/>
      <c r="AG29" s="35"/>
      <c r="AH29" s="35"/>
      <c r="AI29" s="35"/>
      <c r="AJ29" s="35"/>
      <c r="AK29" s="35"/>
      <c r="AL29" s="35">
        <f t="shared" si="3"/>
        <v>0</v>
      </c>
      <c r="AM29" s="43"/>
      <c r="AN29" s="34"/>
      <c r="AO29" s="34"/>
      <c r="AP29" s="34"/>
      <c r="AQ29" s="34"/>
      <c r="AR29" s="34"/>
      <c r="AS29" s="34"/>
      <c r="AT29" s="34"/>
      <c r="AU29" s="34"/>
      <c r="AV29" s="34"/>
      <c r="AW29" s="34"/>
      <c r="AX29" s="34"/>
      <c r="AY29" s="34"/>
      <c r="AZ29" s="34"/>
      <c r="BA29" s="34"/>
      <c r="BB29" s="34"/>
      <c r="BC29" s="34"/>
      <c r="BD29" s="45">
        <f t="shared" si="4"/>
        <v>0</v>
      </c>
      <c r="BE29" s="35"/>
      <c r="BF29" s="35"/>
      <c r="BG29" s="35"/>
      <c r="BH29" s="35"/>
      <c r="BI29" s="35"/>
      <c r="BJ29" s="35"/>
      <c r="BK29" s="35"/>
      <c r="BL29" s="35"/>
      <c r="BM29" s="35"/>
      <c r="BN29" s="35"/>
      <c r="BO29" s="45">
        <f>SUM(BE29:BI29)</f>
        <v>0</v>
      </c>
    </row>
    <row r="30" spans="1:67" s="9" customFormat="1" ht="15.75">
      <c r="A30" s="6"/>
      <c r="B30" s="7"/>
      <c r="C30" s="8"/>
      <c r="D30" s="34">
        <v>20511000000</v>
      </c>
      <c r="E30" s="42" t="s">
        <v>81</v>
      </c>
      <c r="F30" s="34">
        <v>76080</v>
      </c>
      <c r="G30" s="34">
        <v>22200</v>
      </c>
      <c r="H30" s="34">
        <v>27448</v>
      </c>
      <c r="I30" s="34"/>
      <c r="J30" s="34">
        <v>3111500</v>
      </c>
      <c r="K30" s="34">
        <v>846147</v>
      </c>
      <c r="L30" s="34">
        <v>435679</v>
      </c>
      <c r="M30" s="34">
        <v>446630</v>
      </c>
      <c r="N30" s="34">
        <v>513104</v>
      </c>
      <c r="O30" s="34">
        <v>79838</v>
      </c>
      <c r="P30" s="34"/>
      <c r="Q30" s="34"/>
      <c r="R30" s="34"/>
      <c r="S30" s="34"/>
      <c r="T30" s="34"/>
      <c r="U30" s="34"/>
      <c r="V30" s="34">
        <v>241000</v>
      </c>
      <c r="W30" s="34">
        <v>10000</v>
      </c>
      <c r="X30" s="34"/>
      <c r="Y30" s="34"/>
      <c r="Z30" s="35">
        <f t="shared" si="0"/>
        <v>5809626</v>
      </c>
      <c r="AA30" s="35">
        <v>300000</v>
      </c>
      <c r="AB30" s="35">
        <v>297528</v>
      </c>
      <c r="AC30" s="35"/>
      <c r="AD30" s="35"/>
      <c r="AE30" s="35"/>
      <c r="AF30" s="35"/>
      <c r="AG30" s="35"/>
      <c r="AH30" s="35"/>
      <c r="AI30" s="35"/>
      <c r="AJ30" s="35"/>
      <c r="AK30" s="35">
        <v>3287740</v>
      </c>
      <c r="AL30" s="35">
        <f>SUM(AA30:AK30)</f>
        <v>3885268</v>
      </c>
      <c r="AM30" s="43"/>
      <c r="AN30" s="34"/>
      <c r="AO30" s="34">
        <v>43386</v>
      </c>
      <c r="AP30" s="34"/>
      <c r="AQ30" s="34"/>
      <c r="AR30" s="34"/>
      <c r="AS30" s="34"/>
      <c r="AT30" s="34"/>
      <c r="AU30" s="34"/>
      <c r="AV30" s="34"/>
      <c r="AW30" s="34"/>
      <c r="AX30" s="34"/>
      <c r="AY30" s="34"/>
      <c r="AZ30" s="34"/>
      <c r="BA30" s="34"/>
      <c r="BB30" s="34"/>
      <c r="BC30" s="34"/>
      <c r="BD30" s="45">
        <f t="shared" si="4"/>
        <v>43386</v>
      </c>
      <c r="BE30" s="35"/>
      <c r="BF30" s="35"/>
      <c r="BG30" s="35"/>
      <c r="BH30" s="35"/>
      <c r="BI30" s="35"/>
      <c r="BJ30" s="35"/>
      <c r="BK30" s="35"/>
      <c r="BL30" s="35"/>
      <c r="BM30" s="35"/>
      <c r="BN30" s="35"/>
      <c r="BO30" s="45">
        <f>SUM(BE30:BI30)</f>
        <v>0</v>
      </c>
    </row>
    <row r="31" spans="1:67" s="9" customFormat="1" ht="15.75">
      <c r="A31" s="10"/>
      <c r="B31" s="11"/>
      <c r="C31" s="12"/>
      <c r="D31" s="34">
        <v>20100000000</v>
      </c>
      <c r="E31" s="42" t="s">
        <v>82</v>
      </c>
      <c r="F31" s="34"/>
      <c r="G31" s="34"/>
      <c r="H31" s="34"/>
      <c r="I31" s="34">
        <v>720930</v>
      </c>
      <c r="J31" s="34"/>
      <c r="K31" s="34"/>
      <c r="L31" s="34"/>
      <c r="M31" s="34"/>
      <c r="N31" s="34"/>
      <c r="O31" s="34"/>
      <c r="P31" s="34"/>
      <c r="Q31" s="34">
        <v>42000</v>
      </c>
      <c r="R31" s="34">
        <v>27100</v>
      </c>
      <c r="S31" s="34">
        <v>65700</v>
      </c>
      <c r="T31" s="34">
        <v>49540</v>
      </c>
      <c r="U31" s="34"/>
      <c r="V31" s="34"/>
      <c r="W31" s="34"/>
      <c r="X31" s="34"/>
      <c r="Y31" s="34">
        <v>43500</v>
      </c>
      <c r="Z31" s="35">
        <f t="shared" si="0"/>
        <v>948770</v>
      </c>
      <c r="AA31" s="35"/>
      <c r="AB31" s="35"/>
      <c r="AC31" s="35"/>
      <c r="AD31" s="35"/>
      <c r="AE31" s="35">
        <v>1757885</v>
      </c>
      <c r="AF31" s="35"/>
      <c r="AG31" s="35">
        <v>8291342</v>
      </c>
      <c r="AH31" s="35"/>
      <c r="AI31" s="35">
        <v>198000</v>
      </c>
      <c r="AJ31" s="35">
        <v>226500</v>
      </c>
      <c r="AK31" s="35"/>
      <c r="AL31" s="35">
        <f>SUM(AA31:AJ31)</f>
        <v>10473727</v>
      </c>
      <c r="AM31" s="43"/>
      <c r="AN31" s="34"/>
      <c r="AO31" s="34"/>
      <c r="AP31" s="34"/>
      <c r="AQ31" s="34"/>
      <c r="AR31" s="34"/>
      <c r="AS31" s="34"/>
      <c r="AT31" s="34"/>
      <c r="AU31" s="34"/>
      <c r="AV31" s="34"/>
      <c r="AW31" s="34"/>
      <c r="AX31" s="34">
        <v>4000</v>
      </c>
      <c r="AY31" s="34"/>
      <c r="AZ31" s="34"/>
      <c r="BA31" s="34"/>
      <c r="BB31" s="34"/>
      <c r="BC31" s="34"/>
      <c r="BD31" s="45">
        <f t="shared" si="4"/>
        <v>4000</v>
      </c>
      <c r="BE31" s="35"/>
      <c r="BF31" s="35"/>
      <c r="BG31" s="35"/>
      <c r="BH31" s="35"/>
      <c r="BI31" s="35"/>
      <c r="BJ31" s="35">
        <v>2405147</v>
      </c>
      <c r="BK31" s="35"/>
      <c r="BL31" s="35"/>
      <c r="BM31" s="35"/>
      <c r="BN31" s="35"/>
      <c r="BO31" s="45">
        <f>BE31+BF31+BG31+BH31+BI31+BJ31</f>
        <v>2405147</v>
      </c>
    </row>
    <row r="32" spans="1:67" s="9" customFormat="1" ht="15.75">
      <c r="A32" s="10"/>
      <c r="B32" s="11"/>
      <c r="C32" s="12"/>
      <c r="D32" s="34"/>
      <c r="E32" s="42" t="s">
        <v>83</v>
      </c>
      <c r="F32" s="34"/>
      <c r="G32" s="34"/>
      <c r="H32" s="34"/>
      <c r="I32" s="34"/>
      <c r="J32" s="34"/>
      <c r="K32" s="34"/>
      <c r="L32" s="34"/>
      <c r="M32" s="34"/>
      <c r="N32" s="34"/>
      <c r="O32" s="34"/>
      <c r="P32" s="34"/>
      <c r="Q32" s="34"/>
      <c r="R32" s="34"/>
      <c r="S32" s="34"/>
      <c r="T32" s="34"/>
      <c r="U32" s="34"/>
      <c r="V32" s="34"/>
      <c r="W32" s="34"/>
      <c r="X32" s="34"/>
      <c r="Y32" s="34"/>
      <c r="Z32" s="35">
        <f>SUM(F32:W32)</f>
        <v>0</v>
      </c>
      <c r="AA32" s="35"/>
      <c r="AB32" s="35"/>
      <c r="AC32" s="35"/>
      <c r="AD32" s="35"/>
      <c r="AE32" s="35"/>
      <c r="AF32" s="35"/>
      <c r="AG32" s="35"/>
      <c r="AH32" s="35"/>
      <c r="AI32" s="35"/>
      <c r="AJ32" s="35"/>
      <c r="AK32" s="35"/>
      <c r="AL32" s="35">
        <f>SUM(AA32:AH32)</f>
        <v>0</v>
      </c>
      <c r="AM32" s="43"/>
      <c r="AN32" s="34"/>
      <c r="AO32" s="34"/>
      <c r="AP32" s="34">
        <v>157800</v>
      </c>
      <c r="AQ32" s="34">
        <v>73529</v>
      </c>
      <c r="AR32" s="34">
        <v>200000</v>
      </c>
      <c r="AS32" s="34">
        <v>30000</v>
      </c>
      <c r="AT32" s="34">
        <v>100000</v>
      </c>
      <c r="AU32" s="34"/>
      <c r="AV32" s="34"/>
      <c r="AW32" s="34"/>
      <c r="AX32" s="34"/>
      <c r="AY32" s="34"/>
      <c r="AZ32" s="34"/>
      <c r="BA32" s="34"/>
      <c r="BB32" s="34">
        <v>70000</v>
      </c>
      <c r="BC32" s="34"/>
      <c r="BD32" s="45">
        <f t="shared" si="4"/>
        <v>631329</v>
      </c>
      <c r="BE32" s="35">
        <v>200000</v>
      </c>
      <c r="BF32" s="35">
        <v>100000</v>
      </c>
      <c r="BG32" s="35">
        <v>20000</v>
      </c>
      <c r="BH32" s="35"/>
      <c r="BI32" s="35"/>
      <c r="BJ32" s="35"/>
      <c r="BK32" s="35">
        <v>25000</v>
      </c>
      <c r="BL32" s="35">
        <v>65460</v>
      </c>
      <c r="BM32" s="35"/>
      <c r="BN32" s="35"/>
      <c r="BO32" s="45">
        <f>SUM(BE32:BN32)</f>
        <v>410460</v>
      </c>
    </row>
    <row r="33" spans="1:67" s="9" customFormat="1" ht="15.75">
      <c r="A33" s="10">
        <v>13</v>
      </c>
      <c r="B33" s="13" t="s">
        <v>10</v>
      </c>
      <c r="C33" s="12">
        <v>0</v>
      </c>
      <c r="D33" s="35" t="s">
        <v>84</v>
      </c>
      <c r="E33" s="47" t="s">
        <v>85</v>
      </c>
      <c r="F33" s="35">
        <f>SUM(F16:F30)</f>
        <v>1149232</v>
      </c>
      <c r="G33" s="35">
        <f>SUM(G16:G30)</f>
        <v>161760</v>
      </c>
      <c r="H33" s="35">
        <f>SUM(H16:H30)</f>
        <v>27448</v>
      </c>
      <c r="I33" s="35">
        <f>SUM(I16:I31)</f>
        <v>720930</v>
      </c>
      <c r="J33" s="35">
        <f aca="true" t="shared" si="5" ref="J33:P33">SUM(J16:J30)</f>
        <v>3293630</v>
      </c>
      <c r="K33" s="35">
        <f t="shared" si="5"/>
        <v>1017692</v>
      </c>
      <c r="L33" s="35">
        <f t="shared" si="5"/>
        <v>2275110</v>
      </c>
      <c r="M33" s="35">
        <f t="shared" si="5"/>
        <v>461630</v>
      </c>
      <c r="N33" s="35">
        <f t="shared" si="5"/>
        <v>513104</v>
      </c>
      <c r="O33" s="35">
        <f t="shared" si="5"/>
        <v>79838</v>
      </c>
      <c r="P33" s="35">
        <f t="shared" si="5"/>
        <v>200000</v>
      </c>
      <c r="Q33" s="35">
        <f aca="true" t="shared" si="6" ref="Q33:Y33">SUM(Q16:Q32)</f>
        <v>42000</v>
      </c>
      <c r="R33" s="35">
        <f t="shared" si="6"/>
        <v>27100</v>
      </c>
      <c r="S33" s="35">
        <f t="shared" si="6"/>
        <v>65700</v>
      </c>
      <c r="T33" s="35">
        <f t="shared" si="6"/>
        <v>49540</v>
      </c>
      <c r="U33" s="35">
        <f t="shared" si="6"/>
        <v>148527</v>
      </c>
      <c r="V33" s="35">
        <f t="shared" si="6"/>
        <v>448050</v>
      </c>
      <c r="W33" s="35">
        <f t="shared" si="6"/>
        <v>95000</v>
      </c>
      <c r="X33" s="35">
        <f t="shared" si="6"/>
        <v>4187</v>
      </c>
      <c r="Y33" s="35">
        <f t="shared" si="6"/>
        <v>43500</v>
      </c>
      <c r="Z33" s="35">
        <f>SUM(F33:Y33)</f>
        <v>10823978</v>
      </c>
      <c r="AA33" s="35">
        <f>SUM(AA16:AA31)</f>
        <v>385980</v>
      </c>
      <c r="AB33" s="35">
        <f>SUM(AB16:AB31)</f>
        <v>2244985</v>
      </c>
      <c r="AC33" s="35">
        <f>SUM(AC16:AC31)</f>
        <v>5499656</v>
      </c>
      <c r="AD33" s="35">
        <f>SUM(AD16:AD31)</f>
        <v>1190514</v>
      </c>
      <c r="AE33" s="35">
        <f>SUM(AE16:AE32)</f>
        <v>1757885</v>
      </c>
      <c r="AF33" s="35">
        <f>SUM(AF16:AF31)</f>
        <v>119000</v>
      </c>
      <c r="AG33" s="48">
        <f>SUM(AG16:AG32)</f>
        <v>8291342</v>
      </c>
      <c r="AH33" s="48">
        <f>SUM(AH16:AH32)</f>
        <v>239801</v>
      </c>
      <c r="AI33" s="48">
        <f>SUM(AI16:AI32)</f>
        <v>198000</v>
      </c>
      <c r="AJ33" s="48">
        <f>SUM(AJ16:AJ32)</f>
        <v>226500</v>
      </c>
      <c r="AK33" s="48">
        <f>SUM(AK16:AK32)</f>
        <v>3332740</v>
      </c>
      <c r="AL33" s="35">
        <f>SUM(AA33:AK33)</f>
        <v>23486403</v>
      </c>
      <c r="AM33" s="45">
        <f>AM16+AM17+AM18+AM19+AM20+AM21+AM22+AM23+AM24+AM25+AM26+AM30</f>
        <v>13257220</v>
      </c>
      <c r="AN33" s="34">
        <f>AN16+AN17+AN18+AN19+AN20+AN21+AN22+AN23+AN24+AN25+AN26+AN27+AN28+AN29+AN30</f>
        <v>2853780</v>
      </c>
      <c r="AO33" s="34">
        <f>AO16+AO17+AO18+AO19+AO20+AO21+AO22+AO23+AO24+AO25+AO26+AO27+AO28+AO29+AO30</f>
        <v>43386</v>
      </c>
      <c r="AP33" s="34">
        <f>AP16+AP17+AP18+AP19+AP20+AP21+AP22+AP23+AP24+AP25+AP26+AP27+AP28+AP29+AP30+AP31+AP32</f>
        <v>157800</v>
      </c>
      <c r="AQ33" s="34">
        <f>AQ16+AQ17+AQ18+AQ19+AQ20+AQ21+AQ22+AQ23+AQ24+AQ25+AQ26+AQ27+AQ28+AQ29+AQ30+AQ31+AQ32</f>
        <v>73529</v>
      </c>
      <c r="AR33" s="34">
        <f>AR16+AR17+AR18+AR19+AR20+AR21+AR22+AR23+AR24+AR25+AR26+AR27+AR28+AR29+AR30+AR31+AR32</f>
        <v>200000</v>
      </c>
      <c r="AS33" s="34">
        <f>AS16+AS17+AS18+AS19+AS20+AS21+AS22+AS23+AS24+AS25+AS26+AS27+AS28+AS29+AS30+AS31+AS32</f>
        <v>30000</v>
      </c>
      <c r="AT33" s="34">
        <f>AT16+AT17+AT18+AT19+AT20+AT21+AT22+AT23+AT24+AT25+AT26+AT27+AT28+AT29+AT30+AT31+AT32</f>
        <v>100000</v>
      </c>
      <c r="AU33" s="34">
        <f>AU16+AU17+AU18+AU19+AU20+AU21+AU22+AU23+AU24+AU25+AU26+AU27+AU28+AU29+AU30</f>
        <v>60000</v>
      </c>
      <c r="AV33" s="34">
        <f>AV16+AV17+AV18+AV19+AV23+AV20+AV21+AV22+AV24+AV25+AV26+AV27+AV28+AV29+AV30+AV31+AV32</f>
        <v>12000</v>
      </c>
      <c r="AW33" s="34">
        <f>AW16+AW17+AW18+AW19+AW23+AW20+AW21+AW22+AW24+AW25+AW26+AW27+AW28+AW29+AW30+AW31+AW32</f>
        <v>14636</v>
      </c>
      <c r="AX33" s="34">
        <f>AX16+AX17+AX18+AX20+AX19+AX21+AX22+AX23+AX24+AX25+AX26+AX27+AX28+AX29+AX30+AX31+AX32</f>
        <v>4000</v>
      </c>
      <c r="AY33" s="34">
        <f>SUM(AY16:AY32)</f>
        <v>172000</v>
      </c>
      <c r="AZ33" s="34">
        <f>SUM(AZ16:AZ32)</f>
        <v>100000</v>
      </c>
      <c r="BA33" s="34">
        <f>SUM(BA16:BA32)</f>
        <v>100000</v>
      </c>
      <c r="BB33" s="34">
        <f>SUM(BB16:BB32)</f>
        <v>70000</v>
      </c>
      <c r="BC33" s="34">
        <f>SUM(BC16:BC32)</f>
        <v>2327030</v>
      </c>
      <c r="BD33" s="45">
        <f>BD16+BD17+BD18+BD19+BD20+BD21+BD22+BD23+BD24+BD25+BD26+BD30+BD31+BD32</f>
        <v>19575381</v>
      </c>
      <c r="BE33" s="35">
        <f>BE32</f>
        <v>200000</v>
      </c>
      <c r="BF33" s="35">
        <f>BF32</f>
        <v>100000</v>
      </c>
      <c r="BG33" s="35">
        <f>BG32</f>
        <v>20000</v>
      </c>
      <c r="BH33" s="35">
        <f aca="true" t="shared" si="7" ref="BH33:BN33">SUM(BH16:BH32)</f>
        <v>800000</v>
      </c>
      <c r="BI33" s="35">
        <f t="shared" si="7"/>
        <v>448592</v>
      </c>
      <c r="BJ33" s="35">
        <f t="shared" si="7"/>
        <v>2405147</v>
      </c>
      <c r="BK33" s="35">
        <f t="shared" si="7"/>
        <v>25000</v>
      </c>
      <c r="BL33" s="35">
        <f t="shared" si="7"/>
        <v>65460</v>
      </c>
      <c r="BM33" s="35">
        <f t="shared" si="7"/>
        <v>500000</v>
      </c>
      <c r="BN33" s="35">
        <f t="shared" si="7"/>
        <v>198000</v>
      </c>
      <c r="BO33" s="45">
        <f>SUM(BE33+BF33+BG33+BH33+BI33+BJ33+BK33+BL33+BM33+BN33)</f>
        <v>4762199</v>
      </c>
    </row>
    <row r="34" spans="1:67" s="9" customFormat="1" ht="6" customHeight="1">
      <c r="A34" s="14"/>
      <c r="B34" s="15"/>
      <c r="C34" s="16"/>
      <c r="D34" s="3"/>
      <c r="E34" s="17"/>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18"/>
      <c r="AN34" s="4"/>
      <c r="AO34" s="4"/>
      <c r="AP34" s="4"/>
      <c r="AQ34" s="4"/>
      <c r="AR34" s="4"/>
      <c r="AS34" s="4"/>
      <c r="AT34" s="4"/>
      <c r="AU34" s="4"/>
      <c r="AV34" s="4"/>
      <c r="AW34" s="4"/>
      <c r="AX34" s="4"/>
      <c r="AY34" s="4"/>
      <c r="AZ34" s="4"/>
      <c r="BA34" s="4"/>
      <c r="BB34" s="4"/>
      <c r="BC34" s="4"/>
      <c r="BD34" s="4"/>
      <c r="BE34" s="3"/>
      <c r="BF34" s="3"/>
      <c r="BG34" s="3"/>
      <c r="BH34" s="3"/>
      <c r="BI34" s="3"/>
      <c r="BJ34" s="3"/>
      <c r="BK34" s="3"/>
      <c r="BL34" s="3"/>
      <c r="BM34" s="3"/>
      <c r="BN34" s="3"/>
      <c r="BO34" s="18"/>
    </row>
    <row r="35" spans="1:5" s="9" customFormat="1" ht="14.25" customHeight="1">
      <c r="A35" s="49"/>
      <c r="D35" s="9" t="s">
        <v>86</v>
      </c>
      <c r="E35" s="21"/>
    </row>
    <row r="36" spans="1:66" s="9" customFormat="1" ht="15.75">
      <c r="A36" s="49"/>
      <c r="D36" s="9" t="s">
        <v>87</v>
      </c>
      <c r="Q36" s="9" t="s">
        <v>96</v>
      </c>
      <c r="AE36" s="9" t="s">
        <v>96</v>
      </c>
      <c r="AU36" s="9" t="s">
        <v>96</v>
      </c>
      <c r="BG36" s="9" t="s">
        <v>96</v>
      </c>
      <c r="BN36" s="9" t="s">
        <v>96</v>
      </c>
    </row>
    <row r="37" ht="15.75" thickBot="1">
      <c r="C37" s="19"/>
    </row>
    <row r="47" ht="45.75" customHeight="1"/>
  </sheetData>
  <sheetProtection selectLockedCells="1" selectUnlockedCells="1"/>
  <mergeCells count="30">
    <mergeCell ref="AM11:BO11"/>
    <mergeCell ref="BI12:BN12"/>
    <mergeCell ref="BO12:BO14"/>
    <mergeCell ref="BE13:BH13"/>
    <mergeCell ref="P5:Q5"/>
    <mergeCell ref="D11:D14"/>
    <mergeCell ref="E11:E14"/>
    <mergeCell ref="F11:AL11"/>
    <mergeCell ref="F9:R9"/>
    <mergeCell ref="S9:AF10"/>
    <mergeCell ref="AG9:AV9"/>
    <mergeCell ref="F13:R13"/>
    <mergeCell ref="S13:Y13"/>
    <mergeCell ref="Z12:Z14"/>
    <mergeCell ref="AW9:BH9"/>
    <mergeCell ref="BI9:BO9"/>
    <mergeCell ref="F12:R12"/>
    <mergeCell ref="S12:Y12"/>
    <mergeCell ref="AA12:AF12"/>
    <mergeCell ref="AG12:AK12"/>
    <mergeCell ref="BD12:BD14"/>
    <mergeCell ref="AM12:AV12"/>
    <mergeCell ref="AW12:BC12"/>
    <mergeCell ref="BE12:BH12"/>
    <mergeCell ref="BI13:BN13"/>
    <mergeCell ref="AA13:AF13"/>
    <mergeCell ref="AG13:AK13"/>
    <mergeCell ref="AM13:AV13"/>
    <mergeCell ref="AW13:BC13"/>
    <mergeCell ref="AL12:AL14"/>
  </mergeCells>
  <printOptions horizontalCentered="1"/>
  <pageMargins left="0.3937007874015748" right="0.3937007874015748" top="0.7874015748031497" bottom="0.3937007874015748" header="0" footer="0"/>
  <pageSetup horizontalDpi="300" verticalDpi="300" orientation="landscape" paperSize="9" scale="60" r:id="rId1"/>
  <headerFooter alignWithMargins="0">
    <oddFooter>&amp;R&amp;P</oddFooter>
  </headerFooter>
  <colBreaks count="2" manualBreakCount="2">
    <brk id="18" max="35" man="1"/>
    <brk id="32" max="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R-525</cp:lastModifiedBy>
  <cp:lastPrinted>2019-11-25T11:03:38Z</cp:lastPrinted>
  <dcterms:modified xsi:type="dcterms:W3CDTF">2019-11-25T11:17:59Z</dcterms:modified>
  <cp:category/>
  <cp:version/>
  <cp:contentType/>
  <cp:contentStatus/>
</cp:coreProperties>
</file>