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10680" activeTab="0"/>
  </bookViews>
  <sheets>
    <sheet name="Лист1" sheetId="1" r:id="rId1"/>
  </sheets>
  <definedNames>
    <definedName name="_xlnm.Print_Area" localSheetId="0">'Лист1'!$A$1:$P$155</definedName>
  </definedNames>
  <calcPr fullCalcOnLoad="1"/>
</workbook>
</file>

<file path=xl/sharedStrings.xml><?xml version="1.0" encoding="utf-8"?>
<sst xmlns="http://schemas.openxmlformats.org/spreadsheetml/2006/main" count="409" uniqueCount="322">
  <si>
    <t>РОЗПОДІЛ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</si>
  <si>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</si>
  <si>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</si>
  <si>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</si>
  <si>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</si>
  <si>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</si>
  <si>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</si>
  <si>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</si>
  <si>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</si>
  <si>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</si>
  <si>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</si>
  <si>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</si>
  <si>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</si>
  <si>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</si>
  <si>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</si>
  <si>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</si>
  <si>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</si>
  <si>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</si>
  <si>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</si>
  <si>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</si>
  <si>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</si>
  <si>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</si>
  <si>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0117370</t>
  </si>
  <si>
    <t>0490</t>
  </si>
  <si>
    <t>7370</t>
  </si>
  <si>
    <t>Реалізація інших заходів щодо соціально-економічного розвитку територій</t>
  </si>
  <si>
    <t>0200000</t>
  </si>
  <si>
    <t>0210000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</si>
  <si>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</si>
  <si>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</si>
  <si>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</si>
  <si>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</si>
  <si>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</si>
  <si>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</si>
  <si>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</si>
  <si>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</si>
  <si>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</si>
  <si>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</si>
  <si>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</si>
  <si>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</si>
  <si>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</si>
  <si>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</si>
  <si>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</si>
  <si>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0216012</t>
  </si>
  <si>
    <t>0620</t>
  </si>
  <si>
    <t>6012</t>
  </si>
  <si>
    <t>0216013</t>
  </si>
  <si>
    <t>6013</t>
  </si>
  <si>
    <t>0217310</t>
  </si>
  <si>
    <t>0443</t>
  </si>
  <si>
    <t>7310</t>
  </si>
  <si>
    <t>Будівництво об`єктів житлово-комунального господарства</t>
  </si>
  <si>
    <t>0217322</t>
  </si>
  <si>
    <t>7322</t>
  </si>
  <si>
    <t>Будівництво медичних установ та закладів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</si>
  <si>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</si>
  <si>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</si>
  <si>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</si>
  <si>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</si>
  <si>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</si>
  <si>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</si>
  <si>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0217370</t>
  </si>
  <si>
    <t>0218311</t>
  </si>
  <si>
    <t>0511</t>
  </si>
  <si>
    <t>8311</t>
  </si>
  <si>
    <t>Охорона та раціональне використання природних ресурсів</t>
  </si>
  <si>
    <t>0600000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</si>
  <si>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</si>
  <si>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</si>
  <si>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</si>
  <si>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</si>
  <si>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</si>
  <si>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</si>
  <si>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</si>
  <si>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</si>
  <si>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</si>
  <si>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</si>
  <si>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</si>
  <si>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</si>
  <si>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</si>
  <si>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</si>
  <si>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</si>
  <si>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</si>
  <si>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</si>
  <si>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</si>
  <si>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</si>
  <si>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</si>
  <si>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</si>
  <si>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</si>
  <si>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</si>
  <si>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</si>
  <si>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</si>
  <si>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</si>
  <si>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0617321</t>
  </si>
  <si>
    <t>7321</t>
  </si>
  <si>
    <t>Будівництво освітніх установ та закладів</t>
  </si>
  <si>
    <t>0617363</t>
  </si>
  <si>
    <t>0617368</t>
  </si>
  <si>
    <t>7368</t>
  </si>
  <si>
    <t>Виконання інвестиційних проектів за рахунок субвенцій з інших бюджетів</t>
  </si>
  <si>
    <t>0800000</t>
  </si>
  <si>
    <t>0810000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</si>
  <si>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</si>
  <si>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</si>
  <si>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</si>
  <si>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</si>
  <si>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</si>
  <si>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</si>
  <si>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</si>
  <si>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</si>
  <si>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</si>
  <si>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</si>
  <si>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</si>
  <si>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</si>
  <si>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</si>
  <si>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</si>
  <si>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0813032</t>
  </si>
  <si>
    <t>1070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</si>
  <si>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</si>
  <si>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</si>
  <si>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</si>
  <si>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</si>
  <si>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</si>
  <si>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</si>
  <si>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</si>
  <si>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</si>
  <si>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0813041</t>
  </si>
  <si>
    <t>1040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</si>
  <si>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</si>
  <si>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</si>
  <si>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</si>
  <si>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</si>
  <si>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</si>
  <si>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</si>
  <si>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</si>
  <si>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</si>
  <si>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</si>
  <si>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</si>
  <si>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</si>
  <si>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</si>
  <si>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</si>
  <si>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</si>
  <si>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</si>
  <si>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</si>
  <si>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</si>
  <si>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</si>
  <si>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</si>
  <si>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</si>
  <si>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0813081</t>
  </si>
  <si>
    <t>1010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</si>
  <si>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</si>
  <si>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</si>
  <si>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</si>
  <si>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</si>
  <si>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</si>
  <si>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</si>
  <si>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</si>
  <si>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</si>
  <si>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</si>
  <si>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</si>
  <si>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</si>
  <si>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</si>
  <si>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</si>
  <si>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</si>
  <si>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</si>
  <si>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</si>
  <si>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</si>
  <si>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</si>
  <si>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3087</t>
  </si>
  <si>
    <t>Надання допомоги на дітей, які виховуються у багатодітних сім`ях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</si>
  <si>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</si>
  <si>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</si>
  <si>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</si>
  <si>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</si>
  <si>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</si>
  <si>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</si>
  <si>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</si>
  <si>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</si>
  <si>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</si>
  <si>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</si>
  <si>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</si>
  <si>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</si>
  <si>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</si>
  <si>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</si>
  <si>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</si>
  <si>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</si>
  <si>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3242</t>
  </si>
  <si>
    <t>Інші заходи у сфері соціального захисту і соціального забезпечення</t>
  </si>
  <si>
    <t>0900000</t>
  </si>
  <si>
    <t>0910000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</si>
  <si>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</si>
  <si>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</si>
  <si>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</si>
  <si>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1000000</t>
  </si>
  <si>
    <t>1010000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</si>
  <si>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</si>
  <si>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</si>
  <si>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</si>
  <si>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</si>
  <si>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</si>
  <si>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</si>
  <si>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</si>
  <si>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</si>
  <si>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</si>
  <si>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</si>
  <si>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</si>
  <si>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</si>
  <si>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</si>
  <si>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</si>
  <si>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</si>
  <si>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</si>
  <si>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</si>
  <si>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</si>
  <si>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1017324</t>
  </si>
  <si>
    <t>7324</t>
  </si>
  <si>
    <t>Будівництво установ та закладів культури</t>
  </si>
  <si>
    <t>1100000</t>
  </si>
  <si>
    <t>1110000</t>
  </si>
  <si>
    <t>1113133</t>
  </si>
  <si>
    <t>3133</t>
  </si>
  <si>
    <t>Інші заходи та заклади молодіжної політики</t>
  </si>
  <si>
    <t>1113140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</si>
  <si>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</si>
  <si>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</si>
  <si>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1115012</t>
  </si>
  <si>
    <t>5012</t>
  </si>
  <si>
    <t>Проведення навчально-тренувальних зборів і змагань з неолімпійських видів спорту</t>
  </si>
  <si>
    <t>1115041</t>
  </si>
  <si>
    <t>5041</t>
  </si>
  <si>
    <t>Утримання та фінансова підтримка спортивних споруд</t>
  </si>
  <si>
    <t>1115062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</si>
  <si>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</si>
  <si>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</si>
  <si>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1115063</t>
  </si>
  <si>
    <t>5063</t>
  </si>
  <si>
    <t>Забезпечення діяльності централізованої бухгалтерії</t>
  </si>
  <si>
    <t>1117323</t>
  </si>
  <si>
    <t>7323</t>
  </si>
  <si>
    <t>Будівництво установ та закладів соціальної сфери</t>
  </si>
  <si>
    <t>3700000</t>
  </si>
  <si>
    <t>3710000</t>
  </si>
  <si>
    <t>3717370</t>
  </si>
  <si>
    <t>3718700</t>
  </si>
  <si>
    <t>0133</t>
  </si>
  <si>
    <t>8700</t>
  </si>
  <si>
    <t>Резервний фонд</t>
  </si>
  <si>
    <t>3719330</t>
  </si>
  <si>
    <t>0180</t>
  </si>
  <si>
    <t>9330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</si>
  <si>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</si>
  <si>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</si>
  <si>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</si>
  <si>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</si>
  <si>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</si>
  <si>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</si>
  <si>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</si>
  <si>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3719750</t>
  </si>
  <si>
    <t>9750</t>
  </si>
  <si>
    <t>Субвенція з місцевого бюджету на співфінансування інвестиційних проектів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</si>
  <si>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</si>
  <si>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</si>
  <si>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</si>
  <si>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</si>
  <si>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</si>
  <si>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</si>
  <si>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Усього</t>
  </si>
  <si>
    <t>видатків районного бюджету на 2019 рік</t>
  </si>
  <si>
    <t>Красноградська районна рада (головний розпорядник)</t>
  </si>
  <si>
    <t>Красноградська районна рада (відповідальний виконавець)</t>
  </si>
  <si>
    <t>Будівництво та регіональний розвиток</t>
  </si>
  <si>
    <t>Красноградська районна державна адміністрація (головний розпорядник)</t>
  </si>
  <si>
    <t>Красноградська районна державна адміністрація (відповідальний виконавець)</t>
  </si>
  <si>
    <t>Охорона здоров’я</t>
  </si>
  <si>
    <t>в т.ч. за рахунок медичної субвенції 2019 року</t>
  </si>
  <si>
    <t>в т.ч. за рахунок медичної субвенції 2019 року з бюджету Наталинської ОТГ</t>
  </si>
  <si>
    <t>в т.ч. субвенція з бюджету Наталинської ОТГ</t>
  </si>
  <si>
    <t>в т.ч. з субвенція з бюджету Кегичівського району</t>
  </si>
  <si>
    <t>в т.ч. з субвенція з бюджету Зачепилівського району</t>
  </si>
  <si>
    <t>в т.ч. з субвенція з бюджету Сахновщинського району</t>
  </si>
  <si>
    <t>в т.ч. за рахунок відповідної субвенції з державного бюджету</t>
  </si>
  <si>
    <t>Житлово-комунальне господарство</t>
  </si>
  <si>
    <t>7300</t>
  </si>
  <si>
    <t>На проведення робіт по об’єкту "Реконструкція каналізаційної насосної станції КНС 1, по вул. Преображенська, 54 в м. Красноград Харківської області". Одержувач ККП "Водоканал"</t>
  </si>
  <si>
    <t>На проведення робіт по об’єкту "Реконструкція каналізаційної насосної станції КНС4, що розташована по вул. Березова, 1а в с. Піщанка Красноградського району Харківської області". Одержувач ККП "Водоканал"</t>
  </si>
  <si>
    <t>На проведення робіт по об’єкту "Реконструкція насосної станції II-го підйому за адресою: пров. Геологів 6/1, м. Красноград  Харківської області". Одержувач ККП "Водоканал"</t>
  </si>
  <si>
    <t>8000</t>
  </si>
  <si>
    <t>Інша діяльність</t>
  </si>
  <si>
    <t>Відділ освіти районної державної адміністрації (головний розпорядник)</t>
  </si>
  <si>
    <t>Відділ освіти районної державної адміністрації (відповідальний виконавець)</t>
  </si>
  <si>
    <t>Освіта</t>
  </si>
  <si>
    <t>в т.ч. за рахунок освітньої субвенції 2019 року</t>
  </si>
  <si>
    <t>в т.ч. за рахунок додаткової дотації з державного бюджету</t>
  </si>
  <si>
    <t>в т.ч. надання державної підтримки особам з особливими освітніми потребами  за рахунок відповідної субвенції з державного бюджету</t>
  </si>
  <si>
    <t>в т.ч. на інклюзивно-ресурсний центр за рахунок відповідної субвенції з державного бюджету</t>
  </si>
  <si>
    <t>Фiзична культура i спорт</t>
  </si>
  <si>
    <t>УПСЗН районної державної адміністрації (головний розпорядник)</t>
  </si>
  <si>
    <t>УПСЗН районної державної адміністрації (відповідальний виконавець)</t>
  </si>
  <si>
    <t>Соціальний захист та соціальне забезпечення</t>
  </si>
  <si>
    <t>Служба у справах дітей районної державної адміністрації (головний розпорядник)</t>
  </si>
  <si>
    <t>Служба у справах дітей районної державної адміністрації (відповідальний виконавець))</t>
  </si>
  <si>
    <t>Сектор культури і туризму районної державної адміністрації (головний розпорядник)</t>
  </si>
  <si>
    <t>Сектор культури і туризму районної державної адміністрації (відповідальний виконавець)</t>
  </si>
  <si>
    <t>Культура i мистецтво</t>
  </si>
  <si>
    <t>Сектор молоді та спорту районної державної адміністрації (головний розпорядник)</t>
  </si>
  <si>
    <t>Сектор молоді та спорту районної державної адміністрації (відповідальний виконавець)</t>
  </si>
  <si>
    <t>Фінансове управління районної державної адміністрації (головний розпорядник)</t>
  </si>
  <si>
    <t>Фінансове управління районної державної адміністрації (відповідальний виконавець)</t>
  </si>
  <si>
    <t>9000</t>
  </si>
  <si>
    <t>Міжбюджетні трансферти</t>
  </si>
  <si>
    <t>Керуючий справами виконавчого апарату районної ради</t>
  </si>
  <si>
    <t>в т.ч. Капітальний ремонт частини каналізаційного напірного колектору (зони дії КНС №3) крізь річку Берестова в с. Наталине Красноградського району Харківської області орієнтовною протяжністю 800м. Одержувач ККП "Водоканал"</t>
  </si>
  <si>
    <t>в т.ч. співфінансування за рахунок субвенції Наталинської сільської ради на капітальний ремонт частини каналізаційного напірного колектору (зони дії КНС №3) крізь річку Берестова в с. Наталине Красноградського району Харківської області орієнтовною протяжністю 800 м. Одержувач ККП "Водоканал"</t>
  </si>
  <si>
    <t>Додаток 2</t>
  </si>
  <si>
    <t>до рішення районної ради</t>
  </si>
  <si>
    <t>(XLIV позачергова сесія VII скликання)</t>
  </si>
  <si>
    <t xml:space="preserve">в редакції рішення районної ради </t>
  </si>
  <si>
    <t>(LІV сесія VІІ скликання)</t>
  </si>
  <si>
    <t xml:space="preserve">Забезпечення діяльності з виробництва, транспортування, постачання теплової енергії. Одержувач Красноградське підприємство теплових мереж </t>
  </si>
  <si>
    <t>Забезпечення діяльності водопровідно-каналізаційного господарства. Одержувач ККП "Водоканал"</t>
  </si>
  <si>
    <t>К.ФРОЛОВ</t>
  </si>
  <si>
    <t>від 24 вересня 2019 року № 1123-VII</t>
  </si>
  <si>
    <t xml:space="preserve">від 21 грудня 2018 року № 956-VII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</si>
</sst>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4">
    <font>
      <sz val="10"/>
      <color indexed="8"/>
      <name val="Calibri"/>
      <family val="2"/>
    </font>
    <font>
      <sz val="10"/>
      <name val="Arial Cyr"/>
      <family val="0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 quotePrefix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 quotePrefix="1">
      <alignment horizontal="center" vertical="center" wrapText="1"/>
    </xf>
    <xf numFmtId="2" fontId="18" fillId="0" borderId="10" xfId="0" applyNumberFormat="1" applyFont="1" applyFill="1" applyBorder="1" applyAlignment="1" quotePrefix="1">
      <alignment horizontal="center" vertical="center" wrapText="1"/>
    </xf>
    <xf numFmtId="2" fontId="18" fillId="0" borderId="10" xfId="0" applyNumberFormat="1" applyFont="1" applyFill="1" applyBorder="1" applyAlignment="1">
      <alignment vertical="center" wrapText="1"/>
    </xf>
    <xf numFmtId="0" fontId="21" fillId="0" borderId="10" xfId="54" applyFont="1" applyFill="1" applyBorder="1" applyAlignment="1" quotePrefix="1">
      <alignment horizontal="center" vertical="center" wrapText="1"/>
      <protection/>
    </xf>
    <xf numFmtId="2" fontId="21" fillId="0" borderId="10" xfId="54" applyNumberFormat="1" applyFont="1" applyFill="1" applyBorder="1" applyAlignment="1" quotePrefix="1">
      <alignment horizontal="center" vertical="center" wrapText="1"/>
      <protection/>
    </xf>
    <xf numFmtId="49" fontId="21" fillId="0" borderId="10" xfId="54" applyNumberFormat="1" applyFont="1" applyFill="1" applyBorder="1" applyAlignment="1">
      <alignment horizontal="center" vertical="center" wrapText="1"/>
      <protection/>
    </xf>
    <xf numFmtId="2" fontId="18" fillId="0" borderId="10" xfId="54" applyNumberFormat="1" applyFont="1" applyFill="1" applyBorder="1" applyAlignment="1">
      <alignment vertical="center" wrapText="1"/>
      <protection/>
    </xf>
    <xf numFmtId="0" fontId="20" fillId="0" borderId="10" xfId="54" applyFont="1" applyFill="1" applyBorder="1" applyAlignment="1" quotePrefix="1">
      <alignment horizontal="center" vertical="center" wrapText="1"/>
      <protection/>
    </xf>
    <xf numFmtId="2" fontId="20" fillId="0" borderId="10" xfId="54" applyNumberFormat="1" applyFont="1" applyFill="1" applyBorder="1" applyAlignment="1" quotePrefix="1">
      <alignment horizontal="center" vertical="center" wrapText="1"/>
      <protection/>
    </xf>
    <xf numFmtId="49" fontId="20" fillId="0" borderId="10" xfId="54" applyNumberFormat="1" applyFont="1" applyFill="1" applyBorder="1" applyAlignment="1">
      <alignment horizontal="center" vertical="center" wrapText="1"/>
      <protection/>
    </xf>
    <xf numFmtId="49" fontId="20" fillId="0" borderId="10" xfId="54" applyNumberFormat="1" applyFont="1" applyFill="1" applyBorder="1" applyAlignment="1" quotePrefix="1">
      <alignment horizontal="center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2" fontId="21" fillId="0" borderId="10" xfId="54" applyNumberFormat="1" applyFont="1" applyFill="1" applyBorder="1" applyAlignment="1">
      <alignment horizontal="center" vertical="center" wrapText="1"/>
      <protection/>
    </xf>
    <xf numFmtId="2" fontId="18" fillId="0" borderId="10" xfId="54" applyNumberFormat="1" applyFont="1" applyFill="1" applyBorder="1" applyAlignment="1" quotePrefix="1">
      <alignment horizontal="center" vertical="center" wrapText="1"/>
      <protection/>
    </xf>
    <xf numFmtId="0" fontId="18" fillId="0" borderId="0" xfId="54" applyFont="1" applyFill="1">
      <alignment/>
      <protection/>
    </xf>
    <xf numFmtId="2" fontId="18" fillId="0" borderId="0" xfId="54" applyNumberFormat="1" applyFont="1" applyFill="1">
      <alignment/>
      <protection/>
    </xf>
    <xf numFmtId="2" fontId="21" fillId="0" borderId="10" xfId="54" applyNumberFormat="1" applyFont="1" applyFill="1" applyBorder="1" applyAlignment="1" quotePrefix="1">
      <alignment vertical="top" wrapText="1"/>
      <protection/>
    </xf>
    <xf numFmtId="2" fontId="18" fillId="0" borderId="10" xfId="0" applyNumberFormat="1" applyFont="1" applyFill="1" applyBorder="1" applyAlignment="1" quotePrefix="1">
      <alignment vertical="top" wrapText="1"/>
    </xf>
    <xf numFmtId="0" fontId="20" fillId="0" borderId="10" xfId="54" applyFont="1" applyFill="1" applyBorder="1" applyAlignment="1">
      <alignment vertical="top" wrapText="1"/>
      <protection/>
    </xf>
    <xf numFmtId="0" fontId="19" fillId="0" borderId="10" xfId="54" applyFont="1" applyFill="1" applyBorder="1" applyAlignment="1">
      <alignment vertical="top" wrapText="1"/>
      <protection/>
    </xf>
    <xf numFmtId="2" fontId="19" fillId="0" borderId="10" xfId="54" applyNumberFormat="1" applyFont="1" applyFill="1" applyBorder="1" applyAlignment="1" quotePrefix="1">
      <alignment vertical="top" wrapText="1"/>
      <protection/>
    </xf>
    <xf numFmtId="2" fontId="21" fillId="0" borderId="10" xfId="54" applyNumberFormat="1" applyFont="1" applyFill="1" applyBorder="1" applyAlignment="1">
      <alignment vertical="top" wrapText="1"/>
      <protection/>
    </xf>
    <xf numFmtId="2" fontId="19" fillId="0" borderId="10" xfId="0" applyNumberFormat="1" applyFont="1" applyFill="1" applyBorder="1" applyAlignment="1">
      <alignment vertical="top" wrapText="1"/>
    </xf>
    <xf numFmtId="0" fontId="19" fillId="0" borderId="0" xfId="54" applyFont="1" applyFill="1" applyAlignment="1">
      <alignment vertical="top" wrapText="1"/>
      <protection/>
    </xf>
    <xf numFmtId="2" fontId="20" fillId="0" borderId="10" xfId="54" applyNumberFormat="1" applyFont="1" applyFill="1" applyBorder="1" applyAlignment="1">
      <alignment vertical="top" wrapText="1"/>
      <protection/>
    </xf>
    <xf numFmtId="2" fontId="22" fillId="0" borderId="10" xfId="0" applyNumberFormat="1" applyFont="1" applyFill="1" applyBorder="1" applyAlignment="1">
      <alignment vertical="top" wrapText="1"/>
    </xf>
    <xf numFmtId="2" fontId="20" fillId="0" borderId="10" xfId="54" applyNumberFormat="1" applyFont="1" applyFill="1" applyBorder="1" applyAlignment="1" quotePrefix="1">
      <alignment vertical="top" wrapText="1"/>
      <protection/>
    </xf>
    <xf numFmtId="0" fontId="19" fillId="0" borderId="10" xfId="53" applyFont="1" applyFill="1" applyBorder="1" applyAlignment="1">
      <alignment vertical="top" wrapText="1"/>
      <protection/>
    </xf>
    <xf numFmtId="0" fontId="19" fillId="0" borderId="0" xfId="52" applyFont="1" applyFill="1" applyBorder="1" applyAlignment="1">
      <alignment horizontal="right"/>
      <protection/>
    </xf>
    <xf numFmtId="0" fontId="18" fillId="0" borderId="0" xfId="52" applyFont="1" applyFill="1" applyAlignment="1">
      <alignment horizontal="right"/>
      <protection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28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tabSelected="1" view="pageBreakPreview" zoomScaleSheetLayoutView="100" zoomScalePageLayoutView="0" workbookViewId="0" topLeftCell="A148">
      <selection activeCell="A154" sqref="A154:N154"/>
    </sheetView>
  </sheetViews>
  <sheetFormatPr defaultColWidth="9.140625" defaultRowHeight="12.75"/>
  <cols>
    <col min="1" max="2" width="11.421875" style="1" customWidth="1"/>
    <col min="3" max="3" width="10.421875" style="1" customWidth="1"/>
    <col min="4" max="4" width="46.7109375" style="1" customWidth="1"/>
    <col min="5" max="5" width="15.00390625" style="1" customWidth="1"/>
    <col min="6" max="6" width="15.28125" style="1" customWidth="1"/>
    <col min="7" max="7" width="15.140625" style="1" customWidth="1"/>
    <col min="8" max="8" width="14.28125" style="1" customWidth="1"/>
    <col min="9" max="9" width="13.7109375" style="1" customWidth="1"/>
    <col min="10" max="10" width="14.7109375" style="1" customWidth="1"/>
    <col min="11" max="11" width="14.57421875" style="1" customWidth="1"/>
    <col min="12" max="14" width="13.7109375" style="1" customWidth="1"/>
    <col min="15" max="15" width="14.7109375" style="1" customWidth="1"/>
    <col min="16" max="16" width="15.7109375" style="1" customWidth="1"/>
    <col min="17" max="16384" width="9.140625" style="1" customWidth="1"/>
  </cols>
  <sheetData>
    <row r="1" spans="1:16" ht="15.75">
      <c r="A1" s="3"/>
      <c r="B1" s="3"/>
      <c r="C1" s="3"/>
      <c r="D1" s="3"/>
      <c r="E1" s="3"/>
      <c r="F1" s="3"/>
      <c r="G1" s="3"/>
      <c r="H1" s="3"/>
      <c r="I1" s="3"/>
      <c r="J1" s="3"/>
      <c r="K1" s="38" t="s">
        <v>312</v>
      </c>
      <c r="L1" s="39"/>
      <c r="M1" s="39"/>
      <c r="N1" s="39"/>
      <c r="O1" s="39"/>
      <c r="P1" s="39"/>
    </row>
    <row r="2" spans="1:16" ht="15.75">
      <c r="A2" s="3"/>
      <c r="B2" s="3"/>
      <c r="C2" s="3"/>
      <c r="D2" s="3"/>
      <c r="E2" s="3"/>
      <c r="F2" s="3"/>
      <c r="G2" s="3"/>
      <c r="H2" s="3"/>
      <c r="I2" s="3"/>
      <c r="J2" s="3"/>
      <c r="K2" s="38" t="s">
        <v>313</v>
      </c>
      <c r="L2" s="39"/>
      <c r="M2" s="39"/>
      <c r="N2" s="39"/>
      <c r="O2" s="39"/>
      <c r="P2" s="39"/>
    </row>
    <row r="3" spans="1:16" ht="15.75">
      <c r="A3" s="3"/>
      <c r="B3" s="3"/>
      <c r="C3" s="3"/>
      <c r="D3" s="3"/>
      <c r="E3" s="3"/>
      <c r="F3" s="3"/>
      <c r="G3" s="3"/>
      <c r="H3" s="3"/>
      <c r="I3" s="3"/>
      <c r="J3" s="3"/>
      <c r="K3" s="38" t="s">
        <v>321</v>
      </c>
      <c r="L3" s="39"/>
      <c r="M3" s="39"/>
      <c r="N3" s="39"/>
      <c r="O3" s="39"/>
      <c r="P3" s="39"/>
    </row>
    <row r="4" spans="1:16" ht="15.75">
      <c r="A4" s="3"/>
      <c r="B4" s="3"/>
      <c r="C4" s="3"/>
      <c r="D4" s="3"/>
      <c r="E4" s="3"/>
      <c r="F4" s="3"/>
      <c r="G4" s="3"/>
      <c r="H4" s="3"/>
      <c r="I4" s="3"/>
      <c r="J4" s="3"/>
      <c r="K4" s="38" t="s">
        <v>314</v>
      </c>
      <c r="L4" s="39"/>
      <c r="M4" s="39"/>
      <c r="N4" s="39"/>
      <c r="O4" s="39"/>
      <c r="P4" s="39"/>
    </row>
    <row r="5" spans="1:16" ht="15.75">
      <c r="A5" s="3"/>
      <c r="B5" s="3"/>
      <c r="C5" s="3"/>
      <c r="D5" s="3"/>
      <c r="E5" s="3"/>
      <c r="F5" s="3"/>
      <c r="G5" s="3"/>
      <c r="H5" s="3"/>
      <c r="I5" s="3"/>
      <c r="J5" s="3"/>
      <c r="K5" s="38" t="s">
        <v>315</v>
      </c>
      <c r="L5" s="39"/>
      <c r="M5" s="39"/>
      <c r="N5" s="39"/>
      <c r="O5" s="39"/>
      <c r="P5" s="39"/>
    </row>
    <row r="6" spans="1:16" ht="15.75">
      <c r="A6" s="3"/>
      <c r="B6" s="3"/>
      <c r="C6" s="3"/>
      <c r="D6" s="3"/>
      <c r="E6" s="3"/>
      <c r="F6" s="3"/>
      <c r="G6" s="3"/>
      <c r="H6" s="3"/>
      <c r="I6" s="3"/>
      <c r="J6" s="3"/>
      <c r="K6" s="38" t="s">
        <v>320</v>
      </c>
      <c r="L6" s="39"/>
      <c r="M6" s="39"/>
      <c r="N6" s="39"/>
      <c r="O6" s="39"/>
      <c r="P6" s="39"/>
    </row>
    <row r="7" spans="1:16" ht="15.75">
      <c r="A7" s="3"/>
      <c r="B7" s="3"/>
      <c r="C7" s="3"/>
      <c r="D7" s="3"/>
      <c r="E7" s="3"/>
      <c r="F7" s="3"/>
      <c r="G7" s="3"/>
      <c r="H7" s="3"/>
      <c r="I7" s="3"/>
      <c r="J7" s="3"/>
      <c r="K7" s="38" t="s">
        <v>316</v>
      </c>
      <c r="L7" s="39"/>
      <c r="M7" s="39"/>
      <c r="N7" s="39"/>
      <c r="O7" s="39"/>
      <c r="P7" s="39"/>
    </row>
    <row r="8" spans="1:16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5.75">
      <c r="A9" s="40" t="s">
        <v>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16" ht="15.75">
      <c r="A10" s="40" t="s">
        <v>266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16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 t="s">
        <v>1</v>
      </c>
    </row>
    <row r="12" spans="1:16" ht="15.75">
      <c r="A12" s="45" t="s">
        <v>2</v>
      </c>
      <c r="B12" s="45" t="s">
        <v>3</v>
      </c>
      <c r="C12" s="45" t="s">
        <v>4</v>
      </c>
      <c r="D12" s="44" t="s">
        <v>5</v>
      </c>
      <c r="E12" s="44" t="s">
        <v>6</v>
      </c>
      <c r="F12" s="44"/>
      <c r="G12" s="44"/>
      <c r="H12" s="44"/>
      <c r="I12" s="44"/>
      <c r="J12" s="44" t="s">
        <v>13</v>
      </c>
      <c r="K12" s="44"/>
      <c r="L12" s="44"/>
      <c r="M12" s="44"/>
      <c r="N12" s="44"/>
      <c r="O12" s="44"/>
      <c r="P12" s="44" t="s">
        <v>15</v>
      </c>
    </row>
    <row r="13" spans="1:16" ht="15.75">
      <c r="A13" s="45"/>
      <c r="B13" s="45"/>
      <c r="C13" s="45"/>
      <c r="D13" s="44"/>
      <c r="E13" s="44" t="s">
        <v>7</v>
      </c>
      <c r="F13" s="44" t="s">
        <v>8</v>
      </c>
      <c r="G13" s="44" t="s">
        <v>9</v>
      </c>
      <c r="H13" s="44"/>
      <c r="I13" s="44" t="s">
        <v>12</v>
      </c>
      <c r="J13" s="44" t="s">
        <v>7</v>
      </c>
      <c r="K13" s="44" t="s">
        <v>14</v>
      </c>
      <c r="L13" s="44" t="s">
        <v>8</v>
      </c>
      <c r="M13" s="44" t="s">
        <v>9</v>
      </c>
      <c r="N13" s="44"/>
      <c r="O13" s="44" t="s">
        <v>12</v>
      </c>
      <c r="P13" s="44"/>
    </row>
    <row r="14" spans="1:16" ht="12.75">
      <c r="A14" s="45"/>
      <c r="B14" s="45"/>
      <c r="C14" s="45"/>
      <c r="D14" s="44"/>
      <c r="E14" s="44"/>
      <c r="F14" s="44"/>
      <c r="G14" s="44" t="s">
        <v>10</v>
      </c>
      <c r="H14" s="44" t="s">
        <v>11</v>
      </c>
      <c r="I14" s="44"/>
      <c r="J14" s="44"/>
      <c r="K14" s="44"/>
      <c r="L14" s="44"/>
      <c r="M14" s="44" t="s">
        <v>10</v>
      </c>
      <c r="N14" s="44" t="s">
        <v>11</v>
      </c>
      <c r="O14" s="44"/>
      <c r="P14" s="44"/>
    </row>
    <row r="15" spans="1:16" ht="114" customHeight="1">
      <c r="A15" s="45"/>
      <c r="B15" s="45"/>
      <c r="C15" s="45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1:16" ht="15.75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</row>
    <row r="17" spans="1:16" ht="31.5">
      <c r="A17" s="6" t="s">
        <v>16</v>
      </c>
      <c r="B17" s="7"/>
      <c r="C17" s="8"/>
      <c r="D17" s="26" t="s">
        <v>267</v>
      </c>
      <c r="E17" s="9">
        <v>3437296</v>
      </c>
      <c r="F17" s="9">
        <v>3437296</v>
      </c>
      <c r="G17" s="9">
        <v>2110485</v>
      </c>
      <c r="H17" s="9">
        <v>328264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f aca="true" t="shared" si="0" ref="P17:P25">E17+J17</f>
        <v>3437296</v>
      </c>
    </row>
    <row r="18" spans="1:16" ht="31.5">
      <c r="A18" s="6" t="s">
        <v>17</v>
      </c>
      <c r="B18" s="7"/>
      <c r="C18" s="8"/>
      <c r="D18" s="26" t="s">
        <v>268</v>
      </c>
      <c r="E18" s="9">
        <v>3437296</v>
      </c>
      <c r="F18" s="9">
        <v>3437296</v>
      </c>
      <c r="G18" s="9">
        <v>2110485</v>
      </c>
      <c r="H18" s="9">
        <v>328264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f t="shared" si="0"/>
        <v>3437296</v>
      </c>
    </row>
    <row r="19" spans="1:16" ht="78.75">
      <c r="A19" s="10" t="s">
        <v>18</v>
      </c>
      <c r="B19" s="10" t="s">
        <v>20</v>
      </c>
      <c r="C19" s="11" t="s">
        <v>19</v>
      </c>
      <c r="D19" s="27" t="s">
        <v>21</v>
      </c>
      <c r="E19" s="12">
        <v>3068296</v>
      </c>
      <c r="F19" s="12">
        <v>3068296</v>
      </c>
      <c r="G19" s="12">
        <v>2110485</v>
      </c>
      <c r="H19" s="12">
        <v>328264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f t="shared" si="0"/>
        <v>3068296</v>
      </c>
    </row>
    <row r="20" spans="1:16" ht="15.75">
      <c r="A20" s="10"/>
      <c r="B20" s="13">
        <v>7300</v>
      </c>
      <c r="C20" s="14"/>
      <c r="D20" s="28" t="s">
        <v>269</v>
      </c>
      <c r="E20" s="12">
        <f aca="true" t="shared" si="1" ref="E20:O20">E21</f>
        <v>369000</v>
      </c>
      <c r="F20" s="12">
        <f t="shared" si="1"/>
        <v>369000</v>
      </c>
      <c r="G20" s="12">
        <f t="shared" si="1"/>
        <v>0</v>
      </c>
      <c r="H20" s="12">
        <f t="shared" si="1"/>
        <v>0</v>
      </c>
      <c r="I20" s="12">
        <f t="shared" si="1"/>
        <v>0</v>
      </c>
      <c r="J20" s="12">
        <f t="shared" si="1"/>
        <v>0</v>
      </c>
      <c r="K20" s="12">
        <f t="shared" si="1"/>
        <v>0</v>
      </c>
      <c r="L20" s="12">
        <f t="shared" si="1"/>
        <v>0</v>
      </c>
      <c r="M20" s="12">
        <f t="shared" si="1"/>
        <v>0</v>
      </c>
      <c r="N20" s="12">
        <f t="shared" si="1"/>
        <v>0</v>
      </c>
      <c r="O20" s="12">
        <f t="shared" si="1"/>
        <v>0</v>
      </c>
      <c r="P20" s="12">
        <f t="shared" si="0"/>
        <v>369000</v>
      </c>
    </row>
    <row r="21" spans="1:16" ht="31.5">
      <c r="A21" s="10" t="s">
        <v>22</v>
      </c>
      <c r="B21" s="10" t="s">
        <v>24</v>
      </c>
      <c r="C21" s="11" t="s">
        <v>23</v>
      </c>
      <c r="D21" s="27" t="s">
        <v>25</v>
      </c>
      <c r="E21" s="12">
        <v>369000</v>
      </c>
      <c r="F21" s="12">
        <v>369000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f t="shared" si="0"/>
        <v>369000</v>
      </c>
    </row>
    <row r="22" spans="1:16" ht="31.5">
      <c r="A22" s="6" t="s">
        <v>26</v>
      </c>
      <c r="B22" s="7"/>
      <c r="C22" s="8"/>
      <c r="D22" s="26" t="s">
        <v>270</v>
      </c>
      <c r="E22" s="9">
        <v>64472369</v>
      </c>
      <c r="F22" s="9">
        <v>61934334</v>
      </c>
      <c r="G22" s="9">
        <v>0</v>
      </c>
      <c r="H22" s="9">
        <v>0</v>
      </c>
      <c r="I22" s="9">
        <v>2538035</v>
      </c>
      <c r="J22" s="9">
        <v>46014815</v>
      </c>
      <c r="K22" s="9">
        <v>29865315</v>
      </c>
      <c r="L22" s="9">
        <v>395500</v>
      </c>
      <c r="M22" s="9">
        <v>0</v>
      </c>
      <c r="N22" s="9">
        <v>0</v>
      </c>
      <c r="O22" s="9">
        <v>45619315</v>
      </c>
      <c r="P22" s="9">
        <f t="shared" si="0"/>
        <v>110487184</v>
      </c>
    </row>
    <row r="23" spans="1:16" ht="47.25">
      <c r="A23" s="6" t="s">
        <v>27</v>
      </c>
      <c r="B23" s="7"/>
      <c r="C23" s="8"/>
      <c r="D23" s="26" t="s">
        <v>271</v>
      </c>
      <c r="E23" s="9">
        <v>64472369</v>
      </c>
      <c r="F23" s="9">
        <v>61934334</v>
      </c>
      <c r="G23" s="9">
        <v>0</v>
      </c>
      <c r="H23" s="9">
        <v>0</v>
      </c>
      <c r="I23" s="9">
        <v>2538035</v>
      </c>
      <c r="J23" s="9">
        <v>46014815</v>
      </c>
      <c r="K23" s="9">
        <v>29865315</v>
      </c>
      <c r="L23" s="9">
        <v>395500</v>
      </c>
      <c r="M23" s="9">
        <v>0</v>
      </c>
      <c r="N23" s="9">
        <v>0</v>
      </c>
      <c r="O23" s="9">
        <v>45619315</v>
      </c>
      <c r="P23" s="9">
        <f t="shared" si="0"/>
        <v>110487184</v>
      </c>
    </row>
    <row r="24" spans="1:16" ht="15.75">
      <c r="A24" s="6"/>
      <c r="B24" s="15">
        <v>2000</v>
      </c>
      <c r="C24" s="15"/>
      <c r="D24" s="26" t="s">
        <v>272</v>
      </c>
      <c r="E24" s="9">
        <f>E25+E32+E34+E36</f>
        <v>61486334</v>
      </c>
      <c r="F24" s="9">
        <f aca="true" t="shared" si="2" ref="F24:K24">F25+F32+F34+F36</f>
        <v>61486334</v>
      </c>
      <c r="G24" s="9">
        <f t="shared" si="2"/>
        <v>0</v>
      </c>
      <c r="H24" s="9">
        <f t="shared" si="2"/>
        <v>0</v>
      </c>
      <c r="I24" s="9">
        <f t="shared" si="2"/>
        <v>0</v>
      </c>
      <c r="J24" s="9">
        <f t="shared" si="2"/>
        <v>17031717</v>
      </c>
      <c r="K24" s="9">
        <f t="shared" si="2"/>
        <v>16636217</v>
      </c>
      <c r="L24" s="9">
        <f>L25+L32+L34+L36</f>
        <v>395500</v>
      </c>
      <c r="M24" s="9">
        <f>M25+M32+M34+M36</f>
        <v>0</v>
      </c>
      <c r="N24" s="9">
        <f>N25+N32+N34+N36</f>
        <v>0</v>
      </c>
      <c r="O24" s="9">
        <f>O25+O32+O34+O36</f>
        <v>16636217</v>
      </c>
      <c r="P24" s="9">
        <f t="shared" si="0"/>
        <v>78518051</v>
      </c>
    </row>
    <row r="25" spans="1:16" ht="31.5">
      <c r="A25" s="10" t="s">
        <v>28</v>
      </c>
      <c r="B25" s="10" t="s">
        <v>30</v>
      </c>
      <c r="C25" s="11" t="s">
        <v>29</v>
      </c>
      <c r="D25" s="27" t="s">
        <v>31</v>
      </c>
      <c r="E25" s="12">
        <v>55948643</v>
      </c>
      <c r="F25" s="12">
        <v>55948643</v>
      </c>
      <c r="G25" s="12">
        <v>0</v>
      </c>
      <c r="H25" s="12">
        <v>0</v>
      </c>
      <c r="I25" s="12">
        <v>0</v>
      </c>
      <c r="J25" s="12">
        <v>14255643</v>
      </c>
      <c r="K25" s="12">
        <v>13860143</v>
      </c>
      <c r="L25" s="12">
        <v>395500</v>
      </c>
      <c r="M25" s="12">
        <v>0</v>
      </c>
      <c r="N25" s="12">
        <v>0</v>
      </c>
      <c r="O25" s="12">
        <v>13860143</v>
      </c>
      <c r="P25" s="12">
        <f t="shared" si="0"/>
        <v>70204286</v>
      </c>
    </row>
    <row r="26" spans="1:16" ht="31.5">
      <c r="A26" s="10"/>
      <c r="B26" s="10"/>
      <c r="C26" s="11"/>
      <c r="D26" s="29" t="s">
        <v>273</v>
      </c>
      <c r="E26" s="16">
        <v>25312500</v>
      </c>
      <c r="F26" s="16">
        <v>25312500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2">
        <f aca="true" t="shared" si="3" ref="P26:P31">E26+J26</f>
        <v>25312500</v>
      </c>
    </row>
    <row r="27" spans="1:16" ht="31.5">
      <c r="A27" s="10"/>
      <c r="B27" s="10"/>
      <c r="C27" s="11"/>
      <c r="D27" s="30" t="s">
        <v>274</v>
      </c>
      <c r="E27" s="16">
        <v>4268800</v>
      </c>
      <c r="F27" s="16">
        <v>4268800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2">
        <f t="shared" si="3"/>
        <v>4268800</v>
      </c>
    </row>
    <row r="28" spans="1:16" ht="31.5">
      <c r="A28" s="10"/>
      <c r="B28" s="10"/>
      <c r="C28" s="11"/>
      <c r="D28" s="30" t="s">
        <v>275</v>
      </c>
      <c r="E28" s="16">
        <v>3111500</v>
      </c>
      <c r="F28" s="16">
        <v>3111500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2">
        <f t="shared" si="3"/>
        <v>3111500</v>
      </c>
    </row>
    <row r="29" spans="1:16" ht="31.5">
      <c r="A29" s="10"/>
      <c r="B29" s="10"/>
      <c r="C29" s="11"/>
      <c r="D29" s="30" t="s">
        <v>276</v>
      </c>
      <c r="E29" s="16">
        <v>33500</v>
      </c>
      <c r="F29" s="16">
        <v>33500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2">
        <f t="shared" si="3"/>
        <v>33500</v>
      </c>
    </row>
    <row r="30" spans="1:16" ht="31.5">
      <c r="A30" s="10"/>
      <c r="B30" s="10"/>
      <c r="C30" s="11"/>
      <c r="D30" s="30" t="s">
        <v>277</v>
      </c>
      <c r="E30" s="16">
        <v>21000</v>
      </c>
      <c r="F30" s="16">
        <v>21000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2">
        <f t="shared" si="3"/>
        <v>21000</v>
      </c>
    </row>
    <row r="31" spans="1:16" ht="31.5">
      <c r="A31" s="10"/>
      <c r="B31" s="10"/>
      <c r="C31" s="11"/>
      <c r="D31" s="30" t="s">
        <v>278</v>
      </c>
      <c r="E31" s="16">
        <v>55000</v>
      </c>
      <c r="F31" s="16">
        <v>55000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2">
        <f t="shared" si="3"/>
        <v>55000</v>
      </c>
    </row>
    <row r="32" spans="1:16" ht="47.25">
      <c r="A32" s="10" t="s">
        <v>32</v>
      </c>
      <c r="B32" s="10" t="s">
        <v>34</v>
      </c>
      <c r="C32" s="11" t="s">
        <v>33</v>
      </c>
      <c r="D32" s="27" t="s">
        <v>35</v>
      </c>
      <c r="E32" s="12">
        <v>4299521</v>
      </c>
      <c r="F32" s="12">
        <v>4299521</v>
      </c>
      <c r="G32" s="12">
        <v>0</v>
      </c>
      <c r="H32" s="12">
        <v>0</v>
      </c>
      <c r="I32" s="12">
        <v>0</v>
      </c>
      <c r="J32" s="12">
        <v>2776074</v>
      </c>
      <c r="K32" s="12">
        <v>2776074</v>
      </c>
      <c r="L32" s="12">
        <v>0</v>
      </c>
      <c r="M32" s="12">
        <v>0</v>
      </c>
      <c r="N32" s="12">
        <v>0</v>
      </c>
      <c r="O32" s="12">
        <v>2776074</v>
      </c>
      <c r="P32" s="12">
        <f aca="true" t="shared" si="4" ref="P32:P65">E32+J32</f>
        <v>7075595</v>
      </c>
    </row>
    <row r="33" spans="1:16" ht="31.5">
      <c r="A33" s="10"/>
      <c r="B33" s="10"/>
      <c r="C33" s="11"/>
      <c r="D33" s="30" t="s">
        <v>275</v>
      </c>
      <c r="E33" s="16">
        <v>664607</v>
      </c>
      <c r="F33" s="16">
        <v>664607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2">
        <f t="shared" si="4"/>
        <v>664607</v>
      </c>
    </row>
    <row r="34" spans="1:16" ht="31.5">
      <c r="A34" s="10" t="s">
        <v>36</v>
      </c>
      <c r="B34" s="10" t="s">
        <v>38</v>
      </c>
      <c r="C34" s="11" t="s">
        <v>37</v>
      </c>
      <c r="D34" s="27" t="s">
        <v>39</v>
      </c>
      <c r="E34" s="12">
        <v>978370</v>
      </c>
      <c r="F34" s="12">
        <v>978370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f t="shared" si="4"/>
        <v>978370</v>
      </c>
    </row>
    <row r="35" spans="1:16" ht="31.5">
      <c r="A35" s="10"/>
      <c r="B35" s="10"/>
      <c r="C35" s="11"/>
      <c r="D35" s="29" t="s">
        <v>273</v>
      </c>
      <c r="E35" s="16">
        <v>978370</v>
      </c>
      <c r="F35" s="16">
        <v>978370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2">
        <f t="shared" si="4"/>
        <v>978370</v>
      </c>
    </row>
    <row r="36" spans="1:16" ht="31.5">
      <c r="A36" s="10" t="s">
        <v>40</v>
      </c>
      <c r="B36" s="10" t="s">
        <v>41</v>
      </c>
      <c r="C36" s="11" t="s">
        <v>37</v>
      </c>
      <c r="D36" s="27" t="s">
        <v>42</v>
      </c>
      <c r="E36" s="12">
        <v>259800</v>
      </c>
      <c r="F36" s="12">
        <v>259800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f t="shared" si="4"/>
        <v>259800</v>
      </c>
    </row>
    <row r="37" spans="1:16" ht="31.5">
      <c r="A37" s="10"/>
      <c r="B37" s="10"/>
      <c r="C37" s="11"/>
      <c r="D37" s="30" t="s">
        <v>279</v>
      </c>
      <c r="E37" s="16">
        <v>259800</v>
      </c>
      <c r="F37" s="16">
        <v>259800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2">
        <f t="shared" si="4"/>
        <v>259800</v>
      </c>
    </row>
    <row r="38" spans="1:16" ht="15.75">
      <c r="A38" s="10"/>
      <c r="B38" s="17">
        <v>6000</v>
      </c>
      <c r="C38" s="18"/>
      <c r="D38" s="31" t="s">
        <v>280</v>
      </c>
      <c r="E38" s="12">
        <f>E39+E40</f>
        <v>2538035</v>
      </c>
      <c r="F38" s="12">
        <f aca="true" t="shared" si="5" ref="F38:M38">F39+F40</f>
        <v>0</v>
      </c>
      <c r="G38" s="12">
        <f t="shared" si="5"/>
        <v>0</v>
      </c>
      <c r="H38" s="12">
        <f t="shared" si="5"/>
        <v>0</v>
      </c>
      <c r="I38" s="12">
        <f t="shared" si="5"/>
        <v>2538035</v>
      </c>
      <c r="J38" s="12">
        <f t="shared" si="5"/>
        <v>4449255</v>
      </c>
      <c r="K38" s="12">
        <f t="shared" si="5"/>
        <v>4449255</v>
      </c>
      <c r="L38" s="12">
        <f t="shared" si="5"/>
        <v>0</v>
      </c>
      <c r="M38" s="12">
        <f t="shared" si="5"/>
        <v>0</v>
      </c>
      <c r="N38" s="12">
        <f>N39+N40</f>
        <v>0</v>
      </c>
      <c r="O38" s="12">
        <f>O39+O40</f>
        <v>4449255</v>
      </c>
      <c r="P38" s="12">
        <f t="shared" si="4"/>
        <v>6987290</v>
      </c>
    </row>
    <row r="39" spans="1:16" ht="63">
      <c r="A39" s="10" t="s">
        <v>43</v>
      </c>
      <c r="B39" s="10" t="s">
        <v>45</v>
      </c>
      <c r="C39" s="11" t="s">
        <v>44</v>
      </c>
      <c r="D39" s="27" t="s">
        <v>317</v>
      </c>
      <c r="E39" s="12">
        <v>1259527</v>
      </c>
      <c r="F39" s="12">
        <v>0</v>
      </c>
      <c r="G39" s="12">
        <v>0</v>
      </c>
      <c r="H39" s="12">
        <v>0</v>
      </c>
      <c r="I39" s="12">
        <v>1259527</v>
      </c>
      <c r="J39" s="12">
        <v>350000</v>
      </c>
      <c r="K39" s="12">
        <v>350000</v>
      </c>
      <c r="L39" s="12">
        <v>0</v>
      </c>
      <c r="M39" s="12">
        <v>0</v>
      </c>
      <c r="N39" s="12">
        <v>0</v>
      </c>
      <c r="O39" s="12">
        <v>350000</v>
      </c>
      <c r="P39" s="12">
        <v>1609527</v>
      </c>
    </row>
    <row r="40" spans="1:16" ht="47.25">
      <c r="A40" s="10" t="s">
        <v>46</v>
      </c>
      <c r="B40" s="10" t="s">
        <v>47</v>
      </c>
      <c r="C40" s="11" t="s">
        <v>44</v>
      </c>
      <c r="D40" s="27" t="s">
        <v>318</v>
      </c>
      <c r="E40" s="12">
        <v>1278508</v>
      </c>
      <c r="F40" s="12">
        <v>0</v>
      </c>
      <c r="G40" s="12">
        <v>0</v>
      </c>
      <c r="H40" s="12">
        <v>0</v>
      </c>
      <c r="I40" s="12">
        <v>1278508</v>
      </c>
      <c r="J40" s="12">
        <v>4099255</v>
      </c>
      <c r="K40" s="12">
        <v>4099255</v>
      </c>
      <c r="L40" s="12">
        <v>0</v>
      </c>
      <c r="M40" s="12">
        <v>0</v>
      </c>
      <c r="N40" s="12">
        <v>0</v>
      </c>
      <c r="O40" s="12">
        <v>4099255</v>
      </c>
      <c r="P40" s="12">
        <f t="shared" si="4"/>
        <v>5377763</v>
      </c>
    </row>
    <row r="41" spans="1:16" ht="126">
      <c r="A41" s="10"/>
      <c r="B41" s="10"/>
      <c r="C41" s="11"/>
      <c r="D41" s="32" t="s">
        <v>311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3090740</v>
      </c>
      <c r="K41" s="12">
        <v>3090740</v>
      </c>
      <c r="L41" s="12">
        <v>0</v>
      </c>
      <c r="M41" s="12">
        <v>0</v>
      </c>
      <c r="N41" s="12">
        <v>0</v>
      </c>
      <c r="O41" s="12">
        <v>3090740</v>
      </c>
      <c r="P41" s="12">
        <f t="shared" si="4"/>
        <v>3090740</v>
      </c>
    </row>
    <row r="42" spans="1:16" ht="15.75">
      <c r="A42" s="10"/>
      <c r="B42" s="19" t="s">
        <v>281</v>
      </c>
      <c r="C42" s="20"/>
      <c r="D42" s="28" t="s">
        <v>269</v>
      </c>
      <c r="E42" s="12">
        <f aca="true" t="shared" si="6" ref="E42:O42">E43+E47+E48+E49+E50</f>
        <v>448000</v>
      </c>
      <c r="F42" s="12">
        <f t="shared" si="6"/>
        <v>448000</v>
      </c>
      <c r="G42" s="12">
        <f t="shared" si="6"/>
        <v>0</v>
      </c>
      <c r="H42" s="12">
        <f t="shared" si="6"/>
        <v>0</v>
      </c>
      <c r="I42" s="12">
        <f t="shared" si="6"/>
        <v>0</v>
      </c>
      <c r="J42" s="12">
        <f t="shared" si="6"/>
        <v>17333843</v>
      </c>
      <c r="K42" s="12">
        <f t="shared" si="6"/>
        <v>8779843</v>
      </c>
      <c r="L42" s="12">
        <f t="shared" si="6"/>
        <v>0</v>
      </c>
      <c r="M42" s="12">
        <f t="shared" si="6"/>
        <v>0</v>
      </c>
      <c r="N42" s="12">
        <f t="shared" si="6"/>
        <v>0</v>
      </c>
      <c r="O42" s="12">
        <f t="shared" si="6"/>
        <v>17333843</v>
      </c>
      <c r="P42" s="12">
        <f t="shared" si="4"/>
        <v>17781843</v>
      </c>
    </row>
    <row r="43" spans="1:16" ht="31.5">
      <c r="A43" s="10" t="s">
        <v>48</v>
      </c>
      <c r="B43" s="10" t="s">
        <v>50</v>
      </c>
      <c r="C43" s="11" t="s">
        <v>49</v>
      </c>
      <c r="D43" s="27" t="s">
        <v>51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579976</v>
      </c>
      <c r="K43" s="12">
        <v>579976</v>
      </c>
      <c r="L43" s="12">
        <v>0</v>
      </c>
      <c r="M43" s="12">
        <v>0</v>
      </c>
      <c r="N43" s="12">
        <v>0</v>
      </c>
      <c r="O43" s="12">
        <v>579976</v>
      </c>
      <c r="P43" s="12">
        <f t="shared" si="4"/>
        <v>579976</v>
      </c>
    </row>
    <row r="44" spans="1:16" ht="78.75">
      <c r="A44" s="10"/>
      <c r="B44" s="10"/>
      <c r="C44" s="11"/>
      <c r="D44" s="29" t="s">
        <v>282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20000</v>
      </c>
      <c r="K44" s="16">
        <v>20000</v>
      </c>
      <c r="L44" s="16">
        <v>0</v>
      </c>
      <c r="M44" s="16">
        <v>0</v>
      </c>
      <c r="N44" s="16">
        <v>0</v>
      </c>
      <c r="O44" s="16">
        <v>20000</v>
      </c>
      <c r="P44" s="12">
        <f t="shared" si="4"/>
        <v>20000</v>
      </c>
    </row>
    <row r="45" spans="1:16" ht="94.5">
      <c r="A45" s="10"/>
      <c r="B45" s="10"/>
      <c r="C45" s="11"/>
      <c r="D45" s="29" t="s">
        <v>283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20000</v>
      </c>
      <c r="K45" s="16">
        <v>20000</v>
      </c>
      <c r="L45" s="16">
        <v>0</v>
      </c>
      <c r="M45" s="16">
        <v>0</v>
      </c>
      <c r="N45" s="16">
        <v>0</v>
      </c>
      <c r="O45" s="16">
        <v>20000</v>
      </c>
      <c r="P45" s="12">
        <f t="shared" si="4"/>
        <v>20000</v>
      </c>
    </row>
    <row r="46" spans="1:16" ht="78.75">
      <c r="A46" s="10"/>
      <c r="B46" s="10"/>
      <c r="C46" s="11"/>
      <c r="D46" s="33" t="s">
        <v>284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20000</v>
      </c>
      <c r="K46" s="16">
        <v>20000</v>
      </c>
      <c r="L46" s="16">
        <v>0</v>
      </c>
      <c r="M46" s="16">
        <v>0</v>
      </c>
      <c r="N46" s="16">
        <v>0</v>
      </c>
      <c r="O46" s="16">
        <v>20000</v>
      </c>
      <c r="P46" s="12">
        <f t="shared" si="4"/>
        <v>20000</v>
      </c>
    </row>
    <row r="47" spans="1:16" ht="15.75">
      <c r="A47" s="10" t="s">
        <v>52</v>
      </c>
      <c r="B47" s="10" t="s">
        <v>53</v>
      </c>
      <c r="C47" s="11" t="s">
        <v>49</v>
      </c>
      <c r="D47" s="27" t="s">
        <v>54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467903</v>
      </c>
      <c r="K47" s="12">
        <v>467903</v>
      </c>
      <c r="L47" s="12">
        <v>0</v>
      </c>
      <c r="M47" s="12">
        <v>0</v>
      </c>
      <c r="N47" s="12">
        <v>0</v>
      </c>
      <c r="O47" s="12">
        <v>467903</v>
      </c>
      <c r="P47" s="12">
        <f t="shared" si="4"/>
        <v>467903</v>
      </c>
    </row>
    <row r="48" spans="1:16" ht="47.25">
      <c r="A48" s="10" t="s">
        <v>55</v>
      </c>
      <c r="B48" s="10" t="s">
        <v>56</v>
      </c>
      <c r="C48" s="11" t="s">
        <v>23</v>
      </c>
      <c r="D48" s="27" t="s">
        <v>57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3161964</v>
      </c>
      <c r="K48" s="12">
        <v>3161964</v>
      </c>
      <c r="L48" s="12">
        <v>0</v>
      </c>
      <c r="M48" s="12">
        <v>0</v>
      </c>
      <c r="N48" s="12">
        <v>0</v>
      </c>
      <c r="O48" s="12">
        <v>3161964</v>
      </c>
      <c r="P48" s="12">
        <f t="shared" si="4"/>
        <v>3161964</v>
      </c>
    </row>
    <row r="49" spans="1:16" ht="63">
      <c r="A49" s="10" t="s">
        <v>58</v>
      </c>
      <c r="B49" s="10" t="s">
        <v>59</v>
      </c>
      <c r="C49" s="11" t="s">
        <v>23</v>
      </c>
      <c r="D49" s="27" t="s">
        <v>60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13124000</v>
      </c>
      <c r="K49" s="12">
        <v>4570000</v>
      </c>
      <c r="L49" s="12">
        <v>0</v>
      </c>
      <c r="M49" s="12">
        <v>0</v>
      </c>
      <c r="N49" s="12">
        <v>0</v>
      </c>
      <c r="O49" s="12">
        <v>13124000</v>
      </c>
      <c r="P49" s="12">
        <f t="shared" si="4"/>
        <v>13124000</v>
      </c>
    </row>
    <row r="50" spans="1:16" ht="31.5">
      <c r="A50" s="10" t="s">
        <v>61</v>
      </c>
      <c r="B50" s="10" t="s">
        <v>24</v>
      </c>
      <c r="C50" s="11" t="s">
        <v>23</v>
      </c>
      <c r="D50" s="27" t="s">
        <v>25</v>
      </c>
      <c r="E50" s="12">
        <v>448000</v>
      </c>
      <c r="F50" s="12">
        <v>448000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f t="shared" si="4"/>
        <v>448000</v>
      </c>
    </row>
    <row r="51" spans="1:16" ht="15.75">
      <c r="A51" s="10"/>
      <c r="B51" s="19" t="s">
        <v>285</v>
      </c>
      <c r="C51" s="19"/>
      <c r="D51" s="34" t="s">
        <v>286</v>
      </c>
      <c r="E51" s="12">
        <f aca="true" t="shared" si="7" ref="E51:O51">E52</f>
        <v>0</v>
      </c>
      <c r="F51" s="12">
        <f t="shared" si="7"/>
        <v>0</v>
      </c>
      <c r="G51" s="12">
        <f t="shared" si="7"/>
        <v>0</v>
      </c>
      <c r="H51" s="12">
        <f t="shared" si="7"/>
        <v>0</v>
      </c>
      <c r="I51" s="12">
        <f t="shared" si="7"/>
        <v>0</v>
      </c>
      <c r="J51" s="12">
        <f t="shared" si="7"/>
        <v>7200000</v>
      </c>
      <c r="K51" s="12">
        <f t="shared" si="7"/>
        <v>0</v>
      </c>
      <c r="L51" s="12">
        <f t="shared" si="7"/>
        <v>0</v>
      </c>
      <c r="M51" s="12">
        <f t="shared" si="7"/>
        <v>0</v>
      </c>
      <c r="N51" s="12">
        <f t="shared" si="7"/>
        <v>0</v>
      </c>
      <c r="O51" s="12">
        <f t="shared" si="7"/>
        <v>7200000</v>
      </c>
      <c r="P51" s="12">
        <f t="shared" si="4"/>
        <v>7200000</v>
      </c>
    </row>
    <row r="52" spans="1:16" ht="31.5">
      <c r="A52" s="10" t="s">
        <v>62</v>
      </c>
      <c r="B52" s="10" t="s">
        <v>64</v>
      </c>
      <c r="C52" s="11" t="s">
        <v>63</v>
      </c>
      <c r="D52" s="27" t="s">
        <v>65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7200000</v>
      </c>
      <c r="K52" s="12">
        <v>0</v>
      </c>
      <c r="L52" s="12">
        <v>0</v>
      </c>
      <c r="M52" s="12">
        <v>0</v>
      </c>
      <c r="N52" s="12">
        <v>0</v>
      </c>
      <c r="O52" s="12">
        <v>7200000</v>
      </c>
      <c r="P52" s="12">
        <f t="shared" si="4"/>
        <v>7200000</v>
      </c>
    </row>
    <row r="53" spans="1:16" ht="110.25">
      <c r="A53" s="10"/>
      <c r="B53" s="10"/>
      <c r="C53" s="11"/>
      <c r="D53" s="35" t="s">
        <v>310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6000000</v>
      </c>
      <c r="K53" s="12">
        <v>0</v>
      </c>
      <c r="L53" s="12">
        <v>0</v>
      </c>
      <c r="M53" s="12">
        <v>0</v>
      </c>
      <c r="N53" s="12">
        <v>0</v>
      </c>
      <c r="O53" s="12">
        <v>6000000</v>
      </c>
      <c r="P53" s="12">
        <f t="shared" si="4"/>
        <v>6000000</v>
      </c>
    </row>
    <row r="54" spans="1:16" ht="126">
      <c r="A54" s="10"/>
      <c r="B54" s="10"/>
      <c r="C54" s="11"/>
      <c r="D54" s="32" t="s">
        <v>311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1200000</v>
      </c>
      <c r="K54" s="12">
        <v>0</v>
      </c>
      <c r="L54" s="12">
        <v>0</v>
      </c>
      <c r="M54" s="12">
        <v>0</v>
      </c>
      <c r="N54" s="12">
        <v>0</v>
      </c>
      <c r="O54" s="12">
        <v>1200000</v>
      </c>
      <c r="P54" s="12">
        <f t="shared" si="4"/>
        <v>1200000</v>
      </c>
    </row>
    <row r="55" spans="1:16" ht="31.5">
      <c r="A55" s="6" t="s">
        <v>66</v>
      </c>
      <c r="B55" s="7"/>
      <c r="C55" s="8"/>
      <c r="D55" s="36" t="s">
        <v>287</v>
      </c>
      <c r="E55" s="9">
        <v>139659756</v>
      </c>
      <c r="F55" s="9">
        <v>139659756</v>
      </c>
      <c r="G55" s="9">
        <v>83566351</v>
      </c>
      <c r="H55" s="9">
        <v>17440372</v>
      </c>
      <c r="I55" s="9">
        <v>0</v>
      </c>
      <c r="J55" s="9">
        <v>35333406</v>
      </c>
      <c r="K55" s="9">
        <v>32950184</v>
      </c>
      <c r="L55" s="9">
        <v>2383222</v>
      </c>
      <c r="M55" s="9">
        <v>332777</v>
      </c>
      <c r="N55" s="9">
        <v>0</v>
      </c>
      <c r="O55" s="9">
        <v>32950184</v>
      </c>
      <c r="P55" s="9">
        <f t="shared" si="4"/>
        <v>174993162</v>
      </c>
    </row>
    <row r="56" spans="1:16" ht="31.5">
      <c r="A56" s="6" t="s">
        <v>67</v>
      </c>
      <c r="B56" s="7"/>
      <c r="C56" s="8"/>
      <c r="D56" s="36" t="s">
        <v>288</v>
      </c>
      <c r="E56" s="9">
        <v>139659756</v>
      </c>
      <c r="F56" s="9">
        <v>139659756</v>
      </c>
      <c r="G56" s="9">
        <v>83566351</v>
      </c>
      <c r="H56" s="9">
        <v>17440372</v>
      </c>
      <c r="I56" s="9">
        <v>0</v>
      </c>
      <c r="J56" s="9">
        <v>35333406</v>
      </c>
      <c r="K56" s="9">
        <v>32950184</v>
      </c>
      <c r="L56" s="9">
        <v>2383222</v>
      </c>
      <c r="M56" s="9">
        <v>332777</v>
      </c>
      <c r="N56" s="9">
        <v>0</v>
      </c>
      <c r="O56" s="9">
        <v>32950184</v>
      </c>
      <c r="P56" s="9">
        <f t="shared" si="4"/>
        <v>174993162</v>
      </c>
    </row>
    <row r="57" spans="1:16" ht="15.75">
      <c r="A57" s="6"/>
      <c r="B57" s="21">
        <v>1000</v>
      </c>
      <c r="C57" s="22"/>
      <c r="D57" s="26" t="s">
        <v>289</v>
      </c>
      <c r="E57" s="9">
        <f aca="true" t="shared" si="8" ref="E57:O57">E58+E62+E64+E65+E66+E67</f>
        <v>135230727</v>
      </c>
      <c r="F57" s="9">
        <f t="shared" si="8"/>
        <v>135230727</v>
      </c>
      <c r="G57" s="9">
        <f t="shared" si="8"/>
        <v>81250617</v>
      </c>
      <c r="H57" s="9">
        <f t="shared" si="8"/>
        <v>16543144</v>
      </c>
      <c r="I57" s="9">
        <f t="shared" si="8"/>
        <v>0</v>
      </c>
      <c r="J57" s="9">
        <f t="shared" si="8"/>
        <v>24250378</v>
      </c>
      <c r="K57" s="9">
        <f t="shared" si="8"/>
        <v>21867156</v>
      </c>
      <c r="L57" s="9">
        <f t="shared" si="8"/>
        <v>2383222</v>
      </c>
      <c r="M57" s="9">
        <f t="shared" si="8"/>
        <v>332777</v>
      </c>
      <c r="N57" s="9">
        <f t="shared" si="8"/>
        <v>0</v>
      </c>
      <c r="O57" s="9">
        <f t="shared" si="8"/>
        <v>21867156</v>
      </c>
      <c r="P57" s="9">
        <f t="shared" si="4"/>
        <v>159481105</v>
      </c>
    </row>
    <row r="58" spans="1:16" ht="78.75">
      <c r="A58" s="10" t="s">
        <v>68</v>
      </c>
      <c r="B58" s="10" t="s">
        <v>70</v>
      </c>
      <c r="C58" s="11" t="s">
        <v>69</v>
      </c>
      <c r="D58" s="27" t="s">
        <v>71</v>
      </c>
      <c r="E58" s="12">
        <v>112599888</v>
      </c>
      <c r="F58" s="12">
        <v>112599888</v>
      </c>
      <c r="G58" s="12">
        <v>69554047</v>
      </c>
      <c r="H58" s="12">
        <v>15616426</v>
      </c>
      <c r="I58" s="12">
        <v>0</v>
      </c>
      <c r="J58" s="12">
        <v>17091439</v>
      </c>
      <c r="K58" s="12">
        <v>15021713</v>
      </c>
      <c r="L58" s="12">
        <v>2069726</v>
      </c>
      <c r="M58" s="12">
        <v>75813</v>
      </c>
      <c r="N58" s="12">
        <v>0</v>
      </c>
      <c r="O58" s="12">
        <v>15021713</v>
      </c>
      <c r="P58" s="12">
        <f t="shared" si="4"/>
        <v>129691327</v>
      </c>
    </row>
    <row r="59" spans="1:16" ht="31.5">
      <c r="A59" s="10"/>
      <c r="B59" s="10"/>
      <c r="C59" s="11"/>
      <c r="D59" s="37" t="s">
        <v>290</v>
      </c>
      <c r="E59" s="16">
        <v>59370200</v>
      </c>
      <c r="F59" s="16">
        <v>59370200</v>
      </c>
      <c r="G59" s="16">
        <v>48664099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2">
        <f t="shared" si="4"/>
        <v>59370200</v>
      </c>
    </row>
    <row r="60" spans="1:16" ht="31.5">
      <c r="A60" s="10"/>
      <c r="B60" s="10"/>
      <c r="C60" s="11"/>
      <c r="D60" s="30" t="s">
        <v>291</v>
      </c>
      <c r="E60" s="16">
        <v>10439900</v>
      </c>
      <c r="F60" s="16">
        <v>10439900</v>
      </c>
      <c r="G60" s="16">
        <v>8522364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2">
        <f t="shared" si="4"/>
        <v>10439900</v>
      </c>
    </row>
    <row r="61" spans="1:16" ht="63">
      <c r="A61" s="10"/>
      <c r="B61" s="10"/>
      <c r="C61" s="11"/>
      <c r="D61" s="30" t="s">
        <v>292</v>
      </c>
      <c r="E61" s="16">
        <v>362432</v>
      </c>
      <c r="F61" s="16">
        <v>362432</v>
      </c>
      <c r="G61" s="16">
        <v>297075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2">
        <f t="shared" si="4"/>
        <v>362432</v>
      </c>
    </row>
    <row r="62" spans="1:16" ht="47.25">
      <c r="A62" s="10" t="s">
        <v>72</v>
      </c>
      <c r="B62" s="10" t="s">
        <v>74</v>
      </c>
      <c r="C62" s="11" t="s">
        <v>73</v>
      </c>
      <c r="D62" s="27" t="s">
        <v>75</v>
      </c>
      <c r="E62" s="12">
        <v>5675155</v>
      </c>
      <c r="F62" s="12">
        <v>5675155</v>
      </c>
      <c r="G62" s="12">
        <v>3948019</v>
      </c>
      <c r="H62" s="12">
        <v>482557</v>
      </c>
      <c r="I62" s="12">
        <v>0</v>
      </c>
      <c r="J62" s="12">
        <v>874346</v>
      </c>
      <c r="K62" s="12">
        <v>560850</v>
      </c>
      <c r="L62" s="12">
        <v>313496</v>
      </c>
      <c r="M62" s="12">
        <v>256964</v>
      </c>
      <c r="N62" s="12">
        <v>0</v>
      </c>
      <c r="O62" s="12">
        <v>560850</v>
      </c>
      <c r="P62" s="12">
        <f t="shared" si="4"/>
        <v>6549501</v>
      </c>
    </row>
    <row r="63" spans="1:16" ht="31.5">
      <c r="A63" s="10"/>
      <c r="B63" s="10"/>
      <c r="C63" s="11"/>
      <c r="D63" s="30" t="s">
        <v>275</v>
      </c>
      <c r="E63" s="16">
        <v>58264</v>
      </c>
      <c r="F63" s="16">
        <v>58264</v>
      </c>
      <c r="G63" s="16">
        <v>41775</v>
      </c>
      <c r="H63" s="16">
        <v>7298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2">
        <f t="shared" si="4"/>
        <v>58264</v>
      </c>
    </row>
    <row r="64" spans="1:16" ht="31.5">
      <c r="A64" s="10" t="s">
        <v>76</v>
      </c>
      <c r="B64" s="10" t="s">
        <v>78</v>
      </c>
      <c r="C64" s="11" t="s">
        <v>77</v>
      </c>
      <c r="D64" s="27" t="s">
        <v>79</v>
      </c>
      <c r="E64" s="12">
        <v>2920731</v>
      </c>
      <c r="F64" s="12">
        <v>2920731</v>
      </c>
      <c r="G64" s="12">
        <v>2111531</v>
      </c>
      <c r="H64" s="12">
        <v>0</v>
      </c>
      <c r="I64" s="12">
        <v>0</v>
      </c>
      <c r="J64" s="12">
        <v>69000</v>
      </c>
      <c r="K64" s="12">
        <v>69000</v>
      </c>
      <c r="L64" s="12">
        <v>0</v>
      </c>
      <c r="M64" s="12">
        <v>0</v>
      </c>
      <c r="N64" s="12">
        <v>0</v>
      </c>
      <c r="O64" s="12">
        <v>69000</v>
      </c>
      <c r="P64" s="12">
        <f t="shared" si="4"/>
        <v>2989731</v>
      </c>
    </row>
    <row r="65" spans="1:16" ht="31.5">
      <c r="A65" s="10" t="s">
        <v>80</v>
      </c>
      <c r="B65" s="10" t="s">
        <v>81</v>
      </c>
      <c r="C65" s="11" t="s">
        <v>77</v>
      </c>
      <c r="D65" s="27" t="s">
        <v>82</v>
      </c>
      <c r="E65" s="12">
        <v>6605365</v>
      </c>
      <c r="F65" s="12">
        <v>6605365</v>
      </c>
      <c r="G65" s="12">
        <v>4605580</v>
      </c>
      <c r="H65" s="12">
        <v>391310</v>
      </c>
      <c r="I65" s="12">
        <v>0</v>
      </c>
      <c r="J65" s="12">
        <v>1483919</v>
      </c>
      <c r="K65" s="12">
        <v>1483919</v>
      </c>
      <c r="L65" s="12">
        <v>0</v>
      </c>
      <c r="M65" s="12">
        <v>0</v>
      </c>
      <c r="N65" s="12">
        <v>0</v>
      </c>
      <c r="O65" s="12">
        <v>1483919</v>
      </c>
      <c r="P65" s="12">
        <f t="shared" si="4"/>
        <v>8089284</v>
      </c>
    </row>
    <row r="66" spans="1:16" ht="15.75">
      <c r="A66" s="10" t="s">
        <v>83</v>
      </c>
      <c r="B66" s="10" t="s">
        <v>84</v>
      </c>
      <c r="C66" s="11" t="s">
        <v>77</v>
      </c>
      <c r="D66" s="27" t="s">
        <v>85</v>
      </c>
      <c r="E66" s="12">
        <v>5670808</v>
      </c>
      <c r="F66" s="12">
        <v>5670808</v>
      </c>
      <c r="G66" s="12">
        <v>0</v>
      </c>
      <c r="H66" s="12">
        <v>0</v>
      </c>
      <c r="I66" s="12">
        <v>0</v>
      </c>
      <c r="J66" s="12">
        <v>4406400</v>
      </c>
      <c r="K66" s="12">
        <v>4406400</v>
      </c>
      <c r="L66" s="12">
        <v>0</v>
      </c>
      <c r="M66" s="12">
        <v>0</v>
      </c>
      <c r="N66" s="12">
        <v>0</v>
      </c>
      <c r="O66" s="12">
        <v>4406400</v>
      </c>
      <c r="P66" s="12">
        <f aca="true" t="shared" si="9" ref="P66:P97">E66+J66</f>
        <v>10077208</v>
      </c>
    </row>
    <row r="67" spans="1:16" ht="31.5">
      <c r="A67" s="10" t="s">
        <v>86</v>
      </c>
      <c r="B67" s="10" t="s">
        <v>87</v>
      </c>
      <c r="C67" s="11" t="s">
        <v>77</v>
      </c>
      <c r="D67" s="27" t="s">
        <v>88</v>
      </c>
      <c r="E67" s="12">
        <v>1758780</v>
      </c>
      <c r="F67" s="12">
        <v>1758780</v>
      </c>
      <c r="G67" s="12">
        <v>1031440</v>
      </c>
      <c r="H67" s="12">
        <v>52851</v>
      </c>
      <c r="I67" s="12">
        <v>0</v>
      </c>
      <c r="J67" s="12">
        <v>325274</v>
      </c>
      <c r="K67" s="12">
        <v>325274</v>
      </c>
      <c r="L67" s="12">
        <v>0</v>
      </c>
      <c r="M67" s="12">
        <v>0</v>
      </c>
      <c r="N67" s="12">
        <v>0</v>
      </c>
      <c r="O67" s="12">
        <v>325274</v>
      </c>
      <c r="P67" s="12">
        <f t="shared" si="9"/>
        <v>2084054</v>
      </c>
    </row>
    <row r="68" spans="1:16" ht="47.25">
      <c r="A68" s="10"/>
      <c r="B68" s="10"/>
      <c r="C68" s="11"/>
      <c r="D68" s="30" t="s">
        <v>293</v>
      </c>
      <c r="E68" s="16">
        <v>1040757</v>
      </c>
      <c r="F68" s="16">
        <v>1040757</v>
      </c>
      <c r="G68" s="16">
        <v>853080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2">
        <f t="shared" si="9"/>
        <v>1040757</v>
      </c>
    </row>
    <row r="69" spans="1:16" ht="15.75">
      <c r="A69" s="10"/>
      <c r="B69" s="13">
        <v>5000</v>
      </c>
      <c r="C69" s="14"/>
      <c r="D69" s="26" t="s">
        <v>294</v>
      </c>
      <c r="E69" s="12">
        <f>E70</f>
        <v>4429029</v>
      </c>
      <c r="F69" s="12">
        <f aca="true" t="shared" si="10" ref="F69:O69">F70</f>
        <v>4429029</v>
      </c>
      <c r="G69" s="12">
        <f t="shared" si="10"/>
        <v>2315734</v>
      </c>
      <c r="H69" s="12">
        <f t="shared" si="10"/>
        <v>897228</v>
      </c>
      <c r="I69" s="12">
        <f t="shared" si="10"/>
        <v>0</v>
      </c>
      <c r="J69" s="12">
        <f t="shared" si="10"/>
        <v>142400</v>
      </c>
      <c r="K69" s="12">
        <f t="shared" si="10"/>
        <v>142400</v>
      </c>
      <c r="L69" s="12">
        <f t="shared" si="10"/>
        <v>0</v>
      </c>
      <c r="M69" s="12">
        <f t="shared" si="10"/>
        <v>0</v>
      </c>
      <c r="N69" s="12">
        <f t="shared" si="10"/>
        <v>0</v>
      </c>
      <c r="O69" s="12">
        <f t="shared" si="10"/>
        <v>142400</v>
      </c>
      <c r="P69" s="12">
        <f t="shared" si="9"/>
        <v>4571429</v>
      </c>
    </row>
    <row r="70" spans="1:16" ht="47.25">
      <c r="A70" s="10" t="s">
        <v>89</v>
      </c>
      <c r="B70" s="10" t="s">
        <v>91</v>
      </c>
      <c r="C70" s="11" t="s">
        <v>90</v>
      </c>
      <c r="D70" s="27" t="s">
        <v>92</v>
      </c>
      <c r="E70" s="12">
        <v>4429029</v>
      </c>
      <c r="F70" s="12">
        <v>4429029</v>
      </c>
      <c r="G70" s="12">
        <v>2315734</v>
      </c>
      <c r="H70" s="12">
        <v>897228</v>
      </c>
      <c r="I70" s="12">
        <v>0</v>
      </c>
      <c r="J70" s="12">
        <v>142400</v>
      </c>
      <c r="K70" s="12">
        <v>142400</v>
      </c>
      <c r="L70" s="12">
        <v>0</v>
      </c>
      <c r="M70" s="12">
        <v>0</v>
      </c>
      <c r="N70" s="12">
        <v>0</v>
      </c>
      <c r="O70" s="12">
        <v>142400</v>
      </c>
      <c r="P70" s="12">
        <f t="shared" si="9"/>
        <v>4571429</v>
      </c>
    </row>
    <row r="71" spans="1:16" ht="31.5">
      <c r="A71" s="10"/>
      <c r="B71" s="10"/>
      <c r="C71" s="11"/>
      <c r="D71" s="30" t="s">
        <v>275</v>
      </c>
      <c r="E71" s="16">
        <v>144115</v>
      </c>
      <c r="F71" s="16">
        <v>144115</v>
      </c>
      <c r="G71" s="16">
        <v>101791</v>
      </c>
      <c r="H71" s="16">
        <v>19930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2">
        <f t="shared" si="9"/>
        <v>144115</v>
      </c>
    </row>
    <row r="72" spans="1:16" ht="15.75">
      <c r="A72" s="10"/>
      <c r="B72" s="19" t="s">
        <v>281</v>
      </c>
      <c r="C72" s="23"/>
      <c r="D72" s="28" t="s">
        <v>269</v>
      </c>
      <c r="E72" s="12">
        <f>E73+E74+E75</f>
        <v>0</v>
      </c>
      <c r="F72" s="12">
        <f aca="true" t="shared" si="11" ref="F72:O72">F73+F74+F75</f>
        <v>0</v>
      </c>
      <c r="G72" s="12">
        <f t="shared" si="11"/>
        <v>0</v>
      </c>
      <c r="H72" s="12">
        <f t="shared" si="11"/>
        <v>0</v>
      </c>
      <c r="I72" s="12">
        <f t="shared" si="11"/>
        <v>0</v>
      </c>
      <c r="J72" s="12">
        <f t="shared" si="11"/>
        <v>10940628</v>
      </c>
      <c r="K72" s="12">
        <f t="shared" si="11"/>
        <v>10940628</v>
      </c>
      <c r="L72" s="12">
        <f t="shared" si="11"/>
        <v>0</v>
      </c>
      <c r="M72" s="12">
        <f t="shared" si="11"/>
        <v>0</v>
      </c>
      <c r="N72" s="12">
        <f t="shared" si="11"/>
        <v>0</v>
      </c>
      <c r="O72" s="12">
        <f t="shared" si="11"/>
        <v>10940628</v>
      </c>
      <c r="P72" s="12">
        <f t="shared" si="9"/>
        <v>10940628</v>
      </c>
    </row>
    <row r="73" spans="1:16" ht="15.75">
      <c r="A73" s="10" t="s">
        <v>93</v>
      </c>
      <c r="B73" s="10" t="s">
        <v>94</v>
      </c>
      <c r="C73" s="11" t="s">
        <v>49</v>
      </c>
      <c r="D73" s="27" t="s">
        <v>95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3311029</v>
      </c>
      <c r="K73" s="12">
        <v>3311029</v>
      </c>
      <c r="L73" s="12">
        <v>0</v>
      </c>
      <c r="M73" s="12">
        <v>0</v>
      </c>
      <c r="N73" s="12">
        <v>0</v>
      </c>
      <c r="O73" s="12">
        <v>3311029</v>
      </c>
      <c r="P73" s="12">
        <f t="shared" si="9"/>
        <v>3311029</v>
      </c>
    </row>
    <row r="74" spans="1:16" ht="47.25">
      <c r="A74" s="10" t="s">
        <v>96</v>
      </c>
      <c r="B74" s="10" t="s">
        <v>56</v>
      </c>
      <c r="C74" s="11" t="s">
        <v>23</v>
      </c>
      <c r="D74" s="27" t="s">
        <v>57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2045320</v>
      </c>
      <c r="K74" s="12">
        <v>2045320</v>
      </c>
      <c r="L74" s="12">
        <v>0</v>
      </c>
      <c r="M74" s="12">
        <v>0</v>
      </c>
      <c r="N74" s="12">
        <v>0</v>
      </c>
      <c r="O74" s="12">
        <v>2045320</v>
      </c>
      <c r="P74" s="12">
        <f t="shared" si="9"/>
        <v>2045320</v>
      </c>
    </row>
    <row r="75" spans="1:16" ht="31.5">
      <c r="A75" s="10" t="s">
        <v>97</v>
      </c>
      <c r="B75" s="10" t="s">
        <v>98</v>
      </c>
      <c r="C75" s="11" t="s">
        <v>23</v>
      </c>
      <c r="D75" s="27" t="s">
        <v>99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5584279</v>
      </c>
      <c r="K75" s="12">
        <v>5584279</v>
      </c>
      <c r="L75" s="12">
        <v>0</v>
      </c>
      <c r="M75" s="12">
        <v>0</v>
      </c>
      <c r="N75" s="12">
        <v>0</v>
      </c>
      <c r="O75" s="12">
        <v>5584279</v>
      </c>
      <c r="P75" s="12">
        <f t="shared" si="9"/>
        <v>5584279</v>
      </c>
    </row>
    <row r="76" spans="1:16" ht="31.5">
      <c r="A76" s="6" t="s">
        <v>100</v>
      </c>
      <c r="B76" s="7"/>
      <c r="C76" s="8"/>
      <c r="D76" s="34" t="s">
        <v>295</v>
      </c>
      <c r="E76" s="9">
        <v>123229272</v>
      </c>
      <c r="F76" s="9">
        <v>123229272</v>
      </c>
      <c r="G76" s="9">
        <v>4503942</v>
      </c>
      <c r="H76" s="9">
        <v>165782</v>
      </c>
      <c r="I76" s="9">
        <v>0</v>
      </c>
      <c r="J76" s="9">
        <v>1141453</v>
      </c>
      <c r="K76" s="9">
        <v>1087853</v>
      </c>
      <c r="L76" s="9">
        <v>53600</v>
      </c>
      <c r="M76" s="9">
        <v>42300</v>
      </c>
      <c r="N76" s="9">
        <v>0</v>
      </c>
      <c r="O76" s="9">
        <v>1087853</v>
      </c>
      <c r="P76" s="9">
        <f t="shared" si="9"/>
        <v>124370725</v>
      </c>
    </row>
    <row r="77" spans="1:16" ht="31.5">
      <c r="A77" s="6" t="s">
        <v>101</v>
      </c>
      <c r="B77" s="7"/>
      <c r="C77" s="8"/>
      <c r="D77" s="34" t="s">
        <v>296</v>
      </c>
      <c r="E77" s="9">
        <v>123229272</v>
      </c>
      <c r="F77" s="9">
        <v>123229272</v>
      </c>
      <c r="G77" s="9">
        <v>4503942</v>
      </c>
      <c r="H77" s="9">
        <v>165782</v>
      </c>
      <c r="I77" s="9">
        <v>0</v>
      </c>
      <c r="J77" s="9">
        <v>1141453</v>
      </c>
      <c r="K77" s="9">
        <v>1087853</v>
      </c>
      <c r="L77" s="9">
        <v>53600</v>
      </c>
      <c r="M77" s="9">
        <v>42300</v>
      </c>
      <c r="N77" s="9">
        <v>0</v>
      </c>
      <c r="O77" s="9">
        <v>1087853</v>
      </c>
      <c r="P77" s="9">
        <f t="shared" si="9"/>
        <v>124370725</v>
      </c>
    </row>
    <row r="78" spans="1:16" ht="31.5">
      <c r="A78" s="6"/>
      <c r="B78" s="21">
        <v>3000</v>
      </c>
      <c r="C78" s="22"/>
      <c r="D78" s="26" t="s">
        <v>297</v>
      </c>
      <c r="E78" s="9">
        <f aca="true" t="shared" si="12" ref="E78:O78">E79+E80+E81+E82+E83+E84+E86+E85+E87+E88+E89+E90+E91+E92+E93+E94+E95+E96+E97+E98+E99+E100+E102+E103+E105+E106+E107</f>
        <v>123229272</v>
      </c>
      <c r="F78" s="9">
        <f t="shared" si="12"/>
        <v>123229272</v>
      </c>
      <c r="G78" s="9">
        <f t="shared" si="12"/>
        <v>4503942</v>
      </c>
      <c r="H78" s="9">
        <f t="shared" si="12"/>
        <v>165782</v>
      </c>
      <c r="I78" s="9">
        <f t="shared" si="12"/>
        <v>0</v>
      </c>
      <c r="J78" s="9">
        <f t="shared" si="12"/>
        <v>1141453</v>
      </c>
      <c r="K78" s="9">
        <f t="shared" si="12"/>
        <v>1087853</v>
      </c>
      <c r="L78" s="9">
        <f t="shared" si="12"/>
        <v>53600</v>
      </c>
      <c r="M78" s="9">
        <f t="shared" si="12"/>
        <v>42300</v>
      </c>
      <c r="N78" s="9">
        <f t="shared" si="12"/>
        <v>0</v>
      </c>
      <c r="O78" s="9">
        <f t="shared" si="12"/>
        <v>1087853</v>
      </c>
      <c r="P78" s="9">
        <f t="shared" si="9"/>
        <v>124370725</v>
      </c>
    </row>
    <row r="79" spans="1:16" ht="47.25">
      <c r="A79" s="10" t="s">
        <v>102</v>
      </c>
      <c r="B79" s="10" t="s">
        <v>104</v>
      </c>
      <c r="C79" s="11" t="s">
        <v>103</v>
      </c>
      <c r="D79" s="27" t="s">
        <v>105</v>
      </c>
      <c r="E79" s="12">
        <v>8320990</v>
      </c>
      <c r="F79" s="12">
        <v>8320990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f t="shared" si="9"/>
        <v>8320990</v>
      </c>
    </row>
    <row r="80" spans="1:16" ht="47.25">
      <c r="A80" s="10" t="s">
        <v>106</v>
      </c>
      <c r="B80" s="10" t="s">
        <v>108</v>
      </c>
      <c r="C80" s="11" t="s">
        <v>107</v>
      </c>
      <c r="D80" s="27" t="s">
        <v>109</v>
      </c>
      <c r="E80" s="12">
        <v>34918949</v>
      </c>
      <c r="F80" s="12">
        <v>34918949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f t="shared" si="9"/>
        <v>34918949</v>
      </c>
    </row>
    <row r="81" spans="1:16" ht="63">
      <c r="A81" s="10" t="s">
        <v>110</v>
      </c>
      <c r="B81" s="10" t="s">
        <v>111</v>
      </c>
      <c r="C81" s="11" t="s">
        <v>103</v>
      </c>
      <c r="D81" s="27" t="s">
        <v>112</v>
      </c>
      <c r="E81" s="12">
        <v>148688</v>
      </c>
      <c r="F81" s="12">
        <v>148688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f t="shared" si="9"/>
        <v>148688</v>
      </c>
    </row>
    <row r="82" spans="1:16" ht="63">
      <c r="A82" s="10" t="s">
        <v>113</v>
      </c>
      <c r="B82" s="10" t="s">
        <v>114</v>
      </c>
      <c r="C82" s="11" t="s">
        <v>107</v>
      </c>
      <c r="D82" s="27" t="s">
        <v>115</v>
      </c>
      <c r="E82" s="12">
        <v>2070530</v>
      </c>
      <c r="F82" s="12">
        <v>2070530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f t="shared" si="9"/>
        <v>2070530</v>
      </c>
    </row>
    <row r="83" spans="1:16" ht="31.5">
      <c r="A83" s="10" t="s">
        <v>116</v>
      </c>
      <c r="B83" s="10" t="s">
        <v>118</v>
      </c>
      <c r="C83" s="11" t="s">
        <v>117</v>
      </c>
      <c r="D83" s="27" t="s">
        <v>119</v>
      </c>
      <c r="E83" s="12">
        <v>161760</v>
      </c>
      <c r="F83" s="12">
        <v>161760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f t="shared" si="9"/>
        <v>161760</v>
      </c>
    </row>
    <row r="84" spans="1:16" ht="47.25">
      <c r="A84" s="10" t="s">
        <v>120</v>
      </c>
      <c r="B84" s="10" t="s">
        <v>121</v>
      </c>
      <c r="C84" s="11" t="s">
        <v>117</v>
      </c>
      <c r="D84" s="27" t="s">
        <v>122</v>
      </c>
      <c r="E84" s="12">
        <v>1244232</v>
      </c>
      <c r="F84" s="12">
        <v>1244232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f t="shared" si="9"/>
        <v>1244232</v>
      </c>
    </row>
    <row r="85" spans="1:16" ht="47.25">
      <c r="A85" s="10" t="s">
        <v>123</v>
      </c>
      <c r="B85" s="10" t="s">
        <v>124</v>
      </c>
      <c r="C85" s="11" t="s">
        <v>117</v>
      </c>
      <c r="D85" s="27" t="s">
        <v>125</v>
      </c>
      <c r="E85" s="12">
        <v>400000</v>
      </c>
      <c r="F85" s="12">
        <v>400000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f t="shared" si="9"/>
        <v>400000</v>
      </c>
    </row>
    <row r="86" spans="1:16" ht="31.5">
      <c r="A86" s="10" t="s">
        <v>126</v>
      </c>
      <c r="B86" s="10" t="s">
        <v>128</v>
      </c>
      <c r="C86" s="11" t="s">
        <v>127</v>
      </c>
      <c r="D86" s="27" t="s">
        <v>129</v>
      </c>
      <c r="E86" s="12">
        <v>431146</v>
      </c>
      <c r="F86" s="12">
        <v>431146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f t="shared" si="9"/>
        <v>431146</v>
      </c>
    </row>
    <row r="87" spans="1:16" ht="15.75">
      <c r="A87" s="10" t="s">
        <v>130</v>
      </c>
      <c r="B87" s="10" t="s">
        <v>131</v>
      </c>
      <c r="C87" s="11" t="s">
        <v>127</v>
      </c>
      <c r="D87" s="27" t="s">
        <v>132</v>
      </c>
      <c r="E87" s="12">
        <v>70520</v>
      </c>
      <c r="F87" s="12">
        <v>70520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f t="shared" si="9"/>
        <v>70520</v>
      </c>
    </row>
    <row r="88" spans="1:16" ht="15.75">
      <c r="A88" s="10" t="s">
        <v>133</v>
      </c>
      <c r="B88" s="10" t="s">
        <v>134</v>
      </c>
      <c r="C88" s="11" t="s">
        <v>127</v>
      </c>
      <c r="D88" s="27" t="s">
        <v>135</v>
      </c>
      <c r="E88" s="12">
        <v>19219694</v>
      </c>
      <c r="F88" s="12">
        <v>19219694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f t="shared" si="9"/>
        <v>19219694</v>
      </c>
    </row>
    <row r="89" spans="1:16" ht="31.5">
      <c r="A89" s="10" t="s">
        <v>136</v>
      </c>
      <c r="B89" s="10" t="s">
        <v>137</v>
      </c>
      <c r="C89" s="11" t="s">
        <v>127</v>
      </c>
      <c r="D89" s="27" t="s">
        <v>138</v>
      </c>
      <c r="E89" s="12">
        <v>3467507</v>
      </c>
      <c r="F89" s="12">
        <v>3467507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f t="shared" si="9"/>
        <v>3467507</v>
      </c>
    </row>
    <row r="90" spans="1:16" ht="31.5">
      <c r="A90" s="10" t="s">
        <v>139</v>
      </c>
      <c r="B90" s="10" t="s">
        <v>140</v>
      </c>
      <c r="C90" s="11" t="s">
        <v>127</v>
      </c>
      <c r="D90" s="27" t="s">
        <v>141</v>
      </c>
      <c r="E90" s="12">
        <v>11763261</v>
      </c>
      <c r="F90" s="12">
        <v>11763261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f t="shared" si="9"/>
        <v>11763261</v>
      </c>
    </row>
    <row r="91" spans="1:16" ht="31.5">
      <c r="A91" s="10" t="s">
        <v>142</v>
      </c>
      <c r="B91" s="10" t="s">
        <v>143</v>
      </c>
      <c r="C91" s="11" t="s">
        <v>127</v>
      </c>
      <c r="D91" s="27" t="s">
        <v>144</v>
      </c>
      <c r="E91" s="12">
        <v>149627</v>
      </c>
      <c r="F91" s="12">
        <v>149627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f t="shared" si="9"/>
        <v>149627</v>
      </c>
    </row>
    <row r="92" spans="1:16" ht="31.5">
      <c r="A92" s="10" t="s">
        <v>145</v>
      </c>
      <c r="B92" s="10" t="s">
        <v>146</v>
      </c>
      <c r="C92" s="11" t="s">
        <v>127</v>
      </c>
      <c r="D92" s="27" t="s">
        <v>147</v>
      </c>
      <c r="E92" s="12">
        <v>12719400</v>
      </c>
      <c r="F92" s="12">
        <v>12719400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f t="shared" si="9"/>
        <v>12719400</v>
      </c>
    </row>
    <row r="93" spans="1:16" ht="47.25">
      <c r="A93" s="10" t="s">
        <v>148</v>
      </c>
      <c r="B93" s="10" t="s">
        <v>150</v>
      </c>
      <c r="C93" s="11" t="s">
        <v>149</v>
      </c>
      <c r="D93" s="27" t="s">
        <v>151</v>
      </c>
      <c r="E93" s="12">
        <v>10441475</v>
      </c>
      <c r="F93" s="12">
        <v>10441475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f t="shared" si="9"/>
        <v>10441475</v>
      </c>
    </row>
    <row r="94" spans="1:16" ht="63">
      <c r="A94" s="10" t="s">
        <v>152</v>
      </c>
      <c r="B94" s="10" t="s">
        <v>153</v>
      </c>
      <c r="C94" s="11" t="s">
        <v>149</v>
      </c>
      <c r="D94" s="27" t="s">
        <v>154</v>
      </c>
      <c r="E94" s="12">
        <v>1735617</v>
      </c>
      <c r="F94" s="12">
        <v>1735617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f t="shared" si="9"/>
        <v>1735617</v>
      </c>
    </row>
    <row r="95" spans="1:16" ht="47.25">
      <c r="A95" s="10" t="s">
        <v>155</v>
      </c>
      <c r="B95" s="10" t="s">
        <v>156</v>
      </c>
      <c r="C95" s="11" t="s">
        <v>149</v>
      </c>
      <c r="D95" s="27" t="s">
        <v>157</v>
      </c>
      <c r="E95" s="12">
        <v>1046795</v>
      </c>
      <c r="F95" s="12">
        <v>1046795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f t="shared" si="9"/>
        <v>1046795</v>
      </c>
    </row>
    <row r="96" spans="1:16" ht="63">
      <c r="A96" s="10" t="s">
        <v>158</v>
      </c>
      <c r="B96" s="10" t="s">
        <v>159</v>
      </c>
      <c r="C96" s="11" t="s">
        <v>127</v>
      </c>
      <c r="D96" s="27" t="s">
        <v>160</v>
      </c>
      <c r="E96" s="12">
        <v>380535</v>
      </c>
      <c r="F96" s="12">
        <v>380535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f t="shared" si="9"/>
        <v>380535</v>
      </c>
    </row>
    <row r="97" spans="1:16" ht="63">
      <c r="A97" s="10" t="s">
        <v>161</v>
      </c>
      <c r="B97" s="10" t="s">
        <v>162</v>
      </c>
      <c r="C97" s="11" t="s">
        <v>149</v>
      </c>
      <c r="D97" s="27" t="s">
        <v>163</v>
      </c>
      <c r="E97" s="12">
        <v>69510</v>
      </c>
      <c r="F97" s="12">
        <v>69510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f t="shared" si="9"/>
        <v>69510</v>
      </c>
    </row>
    <row r="98" spans="1:16" ht="110.25">
      <c r="A98" s="10" t="s">
        <v>164</v>
      </c>
      <c r="B98" s="10" t="s">
        <v>165</v>
      </c>
      <c r="C98" s="11" t="s">
        <v>127</v>
      </c>
      <c r="D98" s="27" t="s">
        <v>166</v>
      </c>
      <c r="E98" s="12">
        <v>125748</v>
      </c>
      <c r="F98" s="12">
        <v>125748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f aca="true" t="shared" si="13" ref="P98:P129">E98+J98</f>
        <v>125748</v>
      </c>
    </row>
    <row r="99" spans="1:16" ht="31.5">
      <c r="A99" s="10" t="s">
        <v>167</v>
      </c>
      <c r="B99" s="10" t="s">
        <v>168</v>
      </c>
      <c r="C99" s="11" t="s">
        <v>127</v>
      </c>
      <c r="D99" s="27" t="s">
        <v>169</v>
      </c>
      <c r="E99" s="12">
        <v>4058500</v>
      </c>
      <c r="F99" s="12">
        <v>4058500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f t="shared" si="13"/>
        <v>4058500</v>
      </c>
    </row>
    <row r="100" spans="1:16" ht="63">
      <c r="A100" s="10" t="s">
        <v>170</v>
      </c>
      <c r="B100" s="10" t="s">
        <v>171</v>
      </c>
      <c r="C100" s="11" t="s">
        <v>70</v>
      </c>
      <c r="D100" s="27" t="s">
        <v>172</v>
      </c>
      <c r="E100" s="12">
        <v>4982350</v>
      </c>
      <c r="F100" s="12">
        <v>4982350</v>
      </c>
      <c r="G100" s="12">
        <v>3784099</v>
      </c>
      <c r="H100" s="12">
        <v>134091</v>
      </c>
      <c r="I100" s="12">
        <v>0</v>
      </c>
      <c r="J100" s="12">
        <v>1141453</v>
      </c>
      <c r="K100" s="12">
        <v>1087853</v>
      </c>
      <c r="L100" s="12">
        <v>53600</v>
      </c>
      <c r="M100" s="12">
        <v>42300</v>
      </c>
      <c r="N100" s="12">
        <v>0</v>
      </c>
      <c r="O100" s="12">
        <v>1087853</v>
      </c>
      <c r="P100" s="12">
        <f t="shared" si="13"/>
        <v>6123803</v>
      </c>
    </row>
    <row r="101" spans="1:16" ht="31.5">
      <c r="A101" s="10"/>
      <c r="B101" s="10"/>
      <c r="C101" s="11"/>
      <c r="D101" s="30" t="s">
        <v>275</v>
      </c>
      <c r="E101" s="16">
        <v>513104</v>
      </c>
      <c r="F101" s="16">
        <v>513104</v>
      </c>
      <c r="G101" s="16">
        <v>399245</v>
      </c>
      <c r="H101" s="16">
        <v>10119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2">
        <f t="shared" si="13"/>
        <v>513104</v>
      </c>
    </row>
    <row r="102" spans="1:16" ht="34.5" customHeight="1">
      <c r="A102" s="10" t="s">
        <v>173</v>
      </c>
      <c r="B102" s="10" t="s">
        <v>174</v>
      </c>
      <c r="C102" s="11" t="s">
        <v>127</v>
      </c>
      <c r="D102" s="27" t="s">
        <v>175</v>
      </c>
      <c r="E102" s="12">
        <v>947492</v>
      </c>
      <c r="F102" s="12">
        <v>947492</v>
      </c>
      <c r="G102" s="12">
        <v>719843</v>
      </c>
      <c r="H102" s="12">
        <v>31691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f t="shared" si="13"/>
        <v>947492</v>
      </c>
    </row>
    <row r="103" spans="1:16" ht="94.5">
      <c r="A103" s="10" t="s">
        <v>176</v>
      </c>
      <c r="B103" s="10" t="s">
        <v>177</v>
      </c>
      <c r="C103" s="11" t="s">
        <v>149</v>
      </c>
      <c r="D103" s="27" t="s">
        <v>178</v>
      </c>
      <c r="E103" s="12">
        <v>141098</v>
      </c>
      <c r="F103" s="12">
        <v>141098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f t="shared" si="13"/>
        <v>141098</v>
      </c>
    </row>
    <row r="104" spans="1:16" ht="31.5">
      <c r="A104" s="10"/>
      <c r="B104" s="10"/>
      <c r="C104" s="11"/>
      <c r="D104" s="30" t="s">
        <v>275</v>
      </c>
      <c r="E104" s="16">
        <v>27448</v>
      </c>
      <c r="F104" s="16">
        <v>27448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2">
        <f t="shared" si="13"/>
        <v>27448</v>
      </c>
    </row>
    <row r="105" spans="1:16" ht="47.25">
      <c r="A105" s="10" t="s">
        <v>179</v>
      </c>
      <c r="B105" s="10" t="s">
        <v>180</v>
      </c>
      <c r="C105" s="11" t="s">
        <v>103</v>
      </c>
      <c r="D105" s="27" t="s">
        <v>181</v>
      </c>
      <c r="E105" s="12">
        <v>147000</v>
      </c>
      <c r="F105" s="12">
        <v>147000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f t="shared" si="13"/>
        <v>147000</v>
      </c>
    </row>
    <row r="106" spans="1:16" ht="110.25">
      <c r="A106" s="10" t="s">
        <v>182</v>
      </c>
      <c r="B106" s="10" t="s">
        <v>183</v>
      </c>
      <c r="C106" s="11" t="s">
        <v>127</v>
      </c>
      <c r="D106" s="27" t="s">
        <v>184</v>
      </c>
      <c r="E106" s="12">
        <v>2703578</v>
      </c>
      <c r="F106" s="12">
        <v>2703578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f t="shared" si="13"/>
        <v>2703578</v>
      </c>
    </row>
    <row r="107" spans="1:16" ht="31.5">
      <c r="A107" s="10" t="s">
        <v>185</v>
      </c>
      <c r="B107" s="10" t="s">
        <v>186</v>
      </c>
      <c r="C107" s="11" t="s">
        <v>74</v>
      </c>
      <c r="D107" s="27" t="s">
        <v>187</v>
      </c>
      <c r="E107" s="12">
        <v>1363270</v>
      </c>
      <c r="F107" s="12">
        <v>1363270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f t="shared" si="13"/>
        <v>1363270</v>
      </c>
    </row>
    <row r="108" spans="1:16" ht="47.25">
      <c r="A108" s="6" t="s">
        <v>188</v>
      </c>
      <c r="B108" s="7"/>
      <c r="C108" s="8"/>
      <c r="D108" s="34" t="s">
        <v>298</v>
      </c>
      <c r="E108" s="9">
        <v>2755076</v>
      </c>
      <c r="F108" s="9">
        <v>2755076</v>
      </c>
      <c r="G108" s="9">
        <v>1687103</v>
      </c>
      <c r="H108" s="9">
        <v>173737</v>
      </c>
      <c r="I108" s="9">
        <v>0</v>
      </c>
      <c r="J108" s="9">
        <v>59000</v>
      </c>
      <c r="K108" s="9">
        <v>59000</v>
      </c>
      <c r="L108" s="9">
        <v>0</v>
      </c>
      <c r="M108" s="9">
        <v>0</v>
      </c>
      <c r="N108" s="9">
        <v>0</v>
      </c>
      <c r="O108" s="9">
        <v>59000</v>
      </c>
      <c r="P108" s="9">
        <f t="shared" si="13"/>
        <v>2814076</v>
      </c>
    </row>
    <row r="109" spans="1:16" ht="47.25">
      <c r="A109" s="6" t="s">
        <v>189</v>
      </c>
      <c r="B109" s="7"/>
      <c r="C109" s="8"/>
      <c r="D109" s="34" t="s">
        <v>299</v>
      </c>
      <c r="E109" s="9">
        <v>2755076</v>
      </c>
      <c r="F109" s="9">
        <v>2755076</v>
      </c>
      <c r="G109" s="9">
        <v>1687103</v>
      </c>
      <c r="H109" s="9">
        <v>173737</v>
      </c>
      <c r="I109" s="9">
        <v>0</v>
      </c>
      <c r="J109" s="9">
        <v>59000</v>
      </c>
      <c r="K109" s="9">
        <v>59000</v>
      </c>
      <c r="L109" s="9">
        <v>0</v>
      </c>
      <c r="M109" s="9">
        <v>0</v>
      </c>
      <c r="N109" s="9">
        <v>0</v>
      </c>
      <c r="O109" s="9">
        <v>59000</v>
      </c>
      <c r="P109" s="9">
        <f t="shared" si="13"/>
        <v>2814076</v>
      </c>
    </row>
    <row r="110" spans="1:16" ht="31.5">
      <c r="A110" s="6"/>
      <c r="B110" s="21">
        <v>3000</v>
      </c>
      <c r="C110" s="22"/>
      <c r="D110" s="26" t="s">
        <v>297</v>
      </c>
      <c r="E110" s="9">
        <f aca="true" t="shared" si="14" ref="E110:O110">E111</f>
        <v>2755076</v>
      </c>
      <c r="F110" s="9">
        <f t="shared" si="14"/>
        <v>2755076</v>
      </c>
      <c r="G110" s="9">
        <f t="shared" si="14"/>
        <v>1687103</v>
      </c>
      <c r="H110" s="9">
        <f t="shared" si="14"/>
        <v>173737</v>
      </c>
      <c r="I110" s="9">
        <f t="shared" si="14"/>
        <v>0</v>
      </c>
      <c r="J110" s="9">
        <f t="shared" si="14"/>
        <v>59000</v>
      </c>
      <c r="K110" s="9">
        <f t="shared" si="14"/>
        <v>59000</v>
      </c>
      <c r="L110" s="9">
        <f t="shared" si="14"/>
        <v>0</v>
      </c>
      <c r="M110" s="9">
        <f t="shared" si="14"/>
        <v>0</v>
      </c>
      <c r="N110" s="9">
        <f t="shared" si="14"/>
        <v>0</v>
      </c>
      <c r="O110" s="9">
        <f t="shared" si="14"/>
        <v>59000</v>
      </c>
      <c r="P110" s="9">
        <f t="shared" si="13"/>
        <v>2814076</v>
      </c>
    </row>
    <row r="111" spans="1:16" ht="78.75">
      <c r="A111" s="10" t="s">
        <v>190</v>
      </c>
      <c r="B111" s="10" t="s">
        <v>191</v>
      </c>
      <c r="C111" s="11" t="s">
        <v>127</v>
      </c>
      <c r="D111" s="27" t="s">
        <v>192</v>
      </c>
      <c r="E111" s="12">
        <v>2755076</v>
      </c>
      <c r="F111" s="12">
        <v>2755076</v>
      </c>
      <c r="G111" s="12">
        <v>1687103</v>
      </c>
      <c r="H111" s="12">
        <v>173737</v>
      </c>
      <c r="I111" s="12">
        <v>0</v>
      </c>
      <c r="J111" s="12">
        <v>59000</v>
      </c>
      <c r="K111" s="12">
        <v>59000</v>
      </c>
      <c r="L111" s="12">
        <v>0</v>
      </c>
      <c r="M111" s="12">
        <v>0</v>
      </c>
      <c r="N111" s="12">
        <v>0</v>
      </c>
      <c r="O111" s="12">
        <v>59000</v>
      </c>
      <c r="P111" s="12">
        <f t="shared" si="13"/>
        <v>2814076</v>
      </c>
    </row>
    <row r="112" spans="1:16" ht="47.25">
      <c r="A112" s="6" t="s">
        <v>193</v>
      </c>
      <c r="B112" s="7"/>
      <c r="C112" s="8"/>
      <c r="D112" s="36" t="s">
        <v>300</v>
      </c>
      <c r="E112" s="9">
        <v>10425557</v>
      </c>
      <c r="F112" s="9">
        <v>10425557</v>
      </c>
      <c r="G112" s="9">
        <v>6435400</v>
      </c>
      <c r="H112" s="9">
        <v>1671357</v>
      </c>
      <c r="I112" s="9">
        <v>0</v>
      </c>
      <c r="J112" s="9">
        <v>1194660</v>
      </c>
      <c r="K112" s="9">
        <v>907200</v>
      </c>
      <c r="L112" s="9">
        <v>287460</v>
      </c>
      <c r="M112" s="9">
        <v>53000</v>
      </c>
      <c r="N112" s="9">
        <v>0</v>
      </c>
      <c r="O112" s="9">
        <v>907200</v>
      </c>
      <c r="P112" s="9">
        <f t="shared" si="13"/>
        <v>11620217</v>
      </c>
    </row>
    <row r="113" spans="1:16" ht="47.25">
      <c r="A113" s="6" t="s">
        <v>194</v>
      </c>
      <c r="B113" s="7"/>
      <c r="C113" s="8"/>
      <c r="D113" s="36" t="s">
        <v>301</v>
      </c>
      <c r="E113" s="9">
        <v>10425557</v>
      </c>
      <c r="F113" s="9">
        <v>10425557</v>
      </c>
      <c r="G113" s="9">
        <v>6435400</v>
      </c>
      <c r="H113" s="9">
        <v>1671357</v>
      </c>
      <c r="I113" s="9">
        <v>0</v>
      </c>
      <c r="J113" s="9">
        <v>1194660</v>
      </c>
      <c r="K113" s="9">
        <v>907200</v>
      </c>
      <c r="L113" s="9">
        <v>287460</v>
      </c>
      <c r="M113" s="9">
        <v>53000</v>
      </c>
      <c r="N113" s="9">
        <v>0</v>
      </c>
      <c r="O113" s="9">
        <v>907200</v>
      </c>
      <c r="P113" s="9">
        <f t="shared" si="13"/>
        <v>11620217</v>
      </c>
    </row>
    <row r="114" spans="1:16" ht="15.75">
      <c r="A114" s="6"/>
      <c r="B114" s="21">
        <v>1000</v>
      </c>
      <c r="C114" s="22"/>
      <c r="D114" s="26" t="s">
        <v>289</v>
      </c>
      <c r="E114" s="9">
        <f>E115</f>
        <v>3294859</v>
      </c>
      <c r="F114" s="9">
        <f aca="true" t="shared" si="15" ref="F114:L114">F115</f>
        <v>3294859</v>
      </c>
      <c r="G114" s="9">
        <f t="shared" si="15"/>
        <v>2547800</v>
      </c>
      <c r="H114" s="9">
        <f t="shared" si="15"/>
        <v>111759</v>
      </c>
      <c r="I114" s="9">
        <f t="shared" si="15"/>
        <v>0</v>
      </c>
      <c r="J114" s="9">
        <f t="shared" si="15"/>
        <v>259490</v>
      </c>
      <c r="K114" s="9">
        <f t="shared" si="15"/>
        <v>87230</v>
      </c>
      <c r="L114" s="9">
        <f t="shared" si="15"/>
        <v>172260</v>
      </c>
      <c r="M114" s="9">
        <f>M115</f>
        <v>0</v>
      </c>
      <c r="N114" s="9">
        <f>N115</f>
        <v>0</v>
      </c>
      <c r="O114" s="9">
        <f>O115</f>
        <v>87230</v>
      </c>
      <c r="P114" s="9">
        <f t="shared" si="13"/>
        <v>3554349</v>
      </c>
    </row>
    <row r="115" spans="1:16" ht="63">
      <c r="A115" s="10" t="s">
        <v>195</v>
      </c>
      <c r="B115" s="10" t="s">
        <v>196</v>
      </c>
      <c r="C115" s="11" t="s">
        <v>73</v>
      </c>
      <c r="D115" s="27" t="s">
        <v>197</v>
      </c>
      <c r="E115" s="12">
        <v>3294859</v>
      </c>
      <c r="F115" s="12">
        <v>3294859</v>
      </c>
      <c r="G115" s="12">
        <v>2547800</v>
      </c>
      <c r="H115" s="12">
        <v>111759</v>
      </c>
      <c r="I115" s="12">
        <v>0</v>
      </c>
      <c r="J115" s="12">
        <v>259490</v>
      </c>
      <c r="K115" s="12">
        <v>87230</v>
      </c>
      <c r="L115" s="12">
        <v>172260</v>
      </c>
      <c r="M115" s="12">
        <v>0</v>
      </c>
      <c r="N115" s="12">
        <v>0</v>
      </c>
      <c r="O115" s="12">
        <v>87230</v>
      </c>
      <c r="P115" s="12">
        <f t="shared" si="13"/>
        <v>3554349</v>
      </c>
    </row>
    <row r="116" spans="1:16" ht="31.5">
      <c r="A116" s="10"/>
      <c r="B116" s="10"/>
      <c r="C116" s="11"/>
      <c r="D116" s="30" t="s">
        <v>275</v>
      </c>
      <c r="E116" s="16">
        <v>446630</v>
      </c>
      <c r="F116" s="16">
        <v>446630</v>
      </c>
      <c r="G116" s="16">
        <v>282690</v>
      </c>
      <c r="H116" s="16">
        <v>101749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2">
        <f t="shared" si="13"/>
        <v>446630</v>
      </c>
    </row>
    <row r="117" spans="1:16" ht="15.75">
      <c r="A117" s="10"/>
      <c r="B117" s="21">
        <v>4000</v>
      </c>
      <c r="C117" s="22"/>
      <c r="D117" s="26" t="s">
        <v>302</v>
      </c>
      <c r="E117" s="12">
        <f>E118+E119+E120+E121</f>
        <v>7130698</v>
      </c>
      <c r="F117" s="12">
        <f aca="true" t="shared" si="16" ref="F117:O117">F118+F119+F120+F121</f>
        <v>7130698</v>
      </c>
      <c r="G117" s="12">
        <f t="shared" si="16"/>
        <v>3887600</v>
      </c>
      <c r="H117" s="12">
        <f t="shared" si="16"/>
        <v>1559598</v>
      </c>
      <c r="I117" s="12">
        <f t="shared" si="16"/>
        <v>0</v>
      </c>
      <c r="J117" s="12">
        <f t="shared" si="16"/>
        <v>890170</v>
      </c>
      <c r="K117" s="12">
        <f t="shared" si="16"/>
        <v>774970</v>
      </c>
      <c r="L117" s="12">
        <f t="shared" si="16"/>
        <v>115200</v>
      </c>
      <c r="M117" s="12">
        <f t="shared" si="16"/>
        <v>53000</v>
      </c>
      <c r="N117" s="12">
        <f t="shared" si="16"/>
        <v>0</v>
      </c>
      <c r="O117" s="12">
        <f t="shared" si="16"/>
        <v>774970</v>
      </c>
      <c r="P117" s="12">
        <f t="shared" si="13"/>
        <v>8020868</v>
      </c>
    </row>
    <row r="118" spans="1:16" ht="15.75">
      <c r="A118" s="10" t="s">
        <v>198</v>
      </c>
      <c r="B118" s="10" t="s">
        <v>200</v>
      </c>
      <c r="C118" s="11" t="s">
        <v>199</v>
      </c>
      <c r="D118" s="27" t="s">
        <v>201</v>
      </c>
      <c r="E118" s="12">
        <v>1344432</v>
      </c>
      <c r="F118" s="12">
        <v>1344432</v>
      </c>
      <c r="G118" s="12">
        <v>764400</v>
      </c>
      <c r="H118" s="12">
        <v>328532</v>
      </c>
      <c r="I118" s="12">
        <v>0</v>
      </c>
      <c r="J118" s="12">
        <v>4100</v>
      </c>
      <c r="K118" s="12">
        <v>0</v>
      </c>
      <c r="L118" s="12">
        <v>4100</v>
      </c>
      <c r="M118" s="12">
        <v>0</v>
      </c>
      <c r="N118" s="12">
        <v>0</v>
      </c>
      <c r="O118" s="12">
        <v>0</v>
      </c>
      <c r="P118" s="12">
        <f t="shared" si="13"/>
        <v>1348532</v>
      </c>
    </row>
    <row r="119" spans="1:16" ht="15.75">
      <c r="A119" s="10" t="s">
        <v>202</v>
      </c>
      <c r="B119" s="10" t="s">
        <v>203</v>
      </c>
      <c r="C119" s="11" t="s">
        <v>199</v>
      </c>
      <c r="D119" s="27" t="s">
        <v>204</v>
      </c>
      <c r="E119" s="12">
        <v>3114207</v>
      </c>
      <c r="F119" s="12">
        <v>3114207</v>
      </c>
      <c r="G119" s="12">
        <v>1326800</v>
      </c>
      <c r="H119" s="12">
        <v>901007</v>
      </c>
      <c r="I119" s="12">
        <v>0</v>
      </c>
      <c r="J119" s="12">
        <v>136800</v>
      </c>
      <c r="K119" s="12">
        <v>99400</v>
      </c>
      <c r="L119" s="12">
        <v>37400</v>
      </c>
      <c r="M119" s="12">
        <v>0</v>
      </c>
      <c r="N119" s="12">
        <v>0</v>
      </c>
      <c r="O119" s="12">
        <v>99400</v>
      </c>
      <c r="P119" s="12">
        <f t="shared" si="13"/>
        <v>3251007</v>
      </c>
    </row>
    <row r="120" spans="1:16" ht="47.25">
      <c r="A120" s="10" t="s">
        <v>205</v>
      </c>
      <c r="B120" s="10" t="s">
        <v>207</v>
      </c>
      <c r="C120" s="11" t="s">
        <v>206</v>
      </c>
      <c r="D120" s="27" t="s">
        <v>208</v>
      </c>
      <c r="E120" s="12">
        <v>2235959</v>
      </c>
      <c r="F120" s="12">
        <v>2235959</v>
      </c>
      <c r="G120" s="12">
        <v>1464500</v>
      </c>
      <c r="H120" s="12">
        <v>330059</v>
      </c>
      <c r="I120" s="12">
        <v>0</v>
      </c>
      <c r="J120" s="12">
        <v>709270</v>
      </c>
      <c r="K120" s="12">
        <v>635570</v>
      </c>
      <c r="L120" s="12">
        <v>73700</v>
      </c>
      <c r="M120" s="12">
        <v>53000</v>
      </c>
      <c r="N120" s="12">
        <v>0</v>
      </c>
      <c r="O120" s="12">
        <v>635570</v>
      </c>
      <c r="P120" s="12">
        <f t="shared" si="13"/>
        <v>2945229</v>
      </c>
    </row>
    <row r="121" spans="1:16" ht="31.5">
      <c r="A121" s="10" t="s">
        <v>209</v>
      </c>
      <c r="B121" s="10" t="s">
        <v>211</v>
      </c>
      <c r="C121" s="11" t="s">
        <v>210</v>
      </c>
      <c r="D121" s="27" t="s">
        <v>212</v>
      </c>
      <c r="E121" s="12">
        <v>436100</v>
      </c>
      <c r="F121" s="12">
        <v>436100</v>
      </c>
      <c r="G121" s="12">
        <v>331900</v>
      </c>
      <c r="H121" s="12">
        <v>0</v>
      </c>
      <c r="I121" s="12">
        <v>0</v>
      </c>
      <c r="J121" s="12">
        <v>40000</v>
      </c>
      <c r="K121" s="12">
        <v>40000</v>
      </c>
      <c r="L121" s="12">
        <v>0</v>
      </c>
      <c r="M121" s="12">
        <v>0</v>
      </c>
      <c r="N121" s="12">
        <v>0</v>
      </c>
      <c r="O121" s="12">
        <v>40000</v>
      </c>
      <c r="P121" s="12">
        <f t="shared" si="13"/>
        <v>476100</v>
      </c>
    </row>
    <row r="122" spans="1:16" ht="15.75">
      <c r="A122" s="10"/>
      <c r="B122" s="19" t="s">
        <v>281</v>
      </c>
      <c r="C122" s="20"/>
      <c r="D122" s="28" t="s">
        <v>269</v>
      </c>
      <c r="E122" s="12">
        <f aca="true" t="shared" si="17" ref="E122:O122">E123</f>
        <v>0</v>
      </c>
      <c r="F122" s="12">
        <f t="shared" si="17"/>
        <v>0</v>
      </c>
      <c r="G122" s="12">
        <f t="shared" si="17"/>
        <v>0</v>
      </c>
      <c r="H122" s="12">
        <f t="shared" si="17"/>
        <v>0</v>
      </c>
      <c r="I122" s="12">
        <f t="shared" si="17"/>
        <v>0</v>
      </c>
      <c r="J122" s="12">
        <f t="shared" si="17"/>
        <v>45000</v>
      </c>
      <c r="K122" s="12">
        <f t="shared" si="17"/>
        <v>45000</v>
      </c>
      <c r="L122" s="12">
        <f t="shared" si="17"/>
        <v>0</v>
      </c>
      <c r="M122" s="12">
        <f t="shared" si="17"/>
        <v>0</v>
      </c>
      <c r="N122" s="12">
        <f t="shared" si="17"/>
        <v>0</v>
      </c>
      <c r="O122" s="12">
        <f t="shared" si="17"/>
        <v>45000</v>
      </c>
      <c r="P122" s="12">
        <f t="shared" si="13"/>
        <v>45000</v>
      </c>
    </row>
    <row r="123" spans="1:16" ht="15.75">
      <c r="A123" s="10" t="s">
        <v>213</v>
      </c>
      <c r="B123" s="10" t="s">
        <v>214</v>
      </c>
      <c r="C123" s="11" t="s">
        <v>49</v>
      </c>
      <c r="D123" s="27" t="s">
        <v>215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45000</v>
      </c>
      <c r="K123" s="12">
        <v>45000</v>
      </c>
      <c r="L123" s="12">
        <v>0</v>
      </c>
      <c r="M123" s="12">
        <v>0</v>
      </c>
      <c r="N123" s="12">
        <v>0</v>
      </c>
      <c r="O123" s="12">
        <v>45000</v>
      </c>
      <c r="P123" s="12">
        <f t="shared" si="13"/>
        <v>45000</v>
      </c>
    </row>
    <row r="124" spans="1:16" ht="33.75" customHeight="1">
      <c r="A124" s="6" t="s">
        <v>216</v>
      </c>
      <c r="B124" s="7"/>
      <c r="C124" s="8"/>
      <c r="D124" s="34" t="s">
        <v>303</v>
      </c>
      <c r="E124" s="9">
        <v>5025899</v>
      </c>
      <c r="F124" s="9">
        <v>5025899</v>
      </c>
      <c r="G124" s="9">
        <v>2429525</v>
      </c>
      <c r="H124" s="9">
        <v>350631</v>
      </c>
      <c r="I124" s="9">
        <v>0</v>
      </c>
      <c r="J124" s="9">
        <v>1665200</v>
      </c>
      <c r="K124" s="9">
        <v>1665200</v>
      </c>
      <c r="L124" s="9">
        <v>0</v>
      </c>
      <c r="M124" s="9">
        <v>0</v>
      </c>
      <c r="N124" s="9">
        <v>0</v>
      </c>
      <c r="O124" s="9">
        <v>1665200</v>
      </c>
      <c r="P124" s="9">
        <f t="shared" si="13"/>
        <v>6691099</v>
      </c>
    </row>
    <row r="125" spans="1:16" ht="32.25" customHeight="1">
      <c r="A125" s="6" t="s">
        <v>217</v>
      </c>
      <c r="B125" s="7"/>
      <c r="C125" s="8"/>
      <c r="D125" s="34" t="s">
        <v>304</v>
      </c>
      <c r="E125" s="9">
        <v>5025899</v>
      </c>
      <c r="F125" s="9">
        <v>5025899</v>
      </c>
      <c r="G125" s="9">
        <v>2429525</v>
      </c>
      <c r="H125" s="9">
        <v>350631</v>
      </c>
      <c r="I125" s="9">
        <v>0</v>
      </c>
      <c r="J125" s="9">
        <v>1665200</v>
      </c>
      <c r="K125" s="9">
        <v>1665200</v>
      </c>
      <c r="L125" s="9">
        <v>0</v>
      </c>
      <c r="M125" s="9">
        <v>0</v>
      </c>
      <c r="N125" s="9">
        <v>0</v>
      </c>
      <c r="O125" s="9">
        <v>1665200</v>
      </c>
      <c r="P125" s="9">
        <f t="shared" si="13"/>
        <v>6691099</v>
      </c>
    </row>
    <row r="126" spans="1:16" ht="31.5">
      <c r="A126" s="6"/>
      <c r="B126" s="21">
        <v>3000</v>
      </c>
      <c r="C126" s="22"/>
      <c r="D126" s="26" t="s">
        <v>297</v>
      </c>
      <c r="E126" s="9">
        <f aca="true" t="shared" si="18" ref="E126:O126">E127+E128</f>
        <v>1515300</v>
      </c>
      <c r="F126" s="9">
        <f t="shared" si="18"/>
        <v>1515300</v>
      </c>
      <c r="G126" s="9">
        <f t="shared" si="18"/>
        <v>722552</v>
      </c>
      <c r="H126" s="9">
        <f t="shared" si="18"/>
        <v>196624</v>
      </c>
      <c r="I126" s="9">
        <f t="shared" si="18"/>
        <v>0</v>
      </c>
      <c r="J126" s="9">
        <f t="shared" si="18"/>
        <v>48000</v>
      </c>
      <c r="K126" s="9">
        <f t="shared" si="18"/>
        <v>48000</v>
      </c>
      <c r="L126" s="9">
        <f t="shared" si="18"/>
        <v>0</v>
      </c>
      <c r="M126" s="9">
        <f t="shared" si="18"/>
        <v>0</v>
      </c>
      <c r="N126" s="9">
        <f t="shared" si="18"/>
        <v>0</v>
      </c>
      <c r="O126" s="9">
        <f t="shared" si="18"/>
        <v>48000</v>
      </c>
      <c r="P126" s="9">
        <f t="shared" si="13"/>
        <v>1563300</v>
      </c>
    </row>
    <row r="127" spans="1:16" ht="15.75">
      <c r="A127" s="10" t="s">
        <v>218</v>
      </c>
      <c r="B127" s="10" t="s">
        <v>219</v>
      </c>
      <c r="C127" s="11" t="s">
        <v>127</v>
      </c>
      <c r="D127" s="27" t="s">
        <v>220</v>
      </c>
      <c r="E127" s="12">
        <v>1212100</v>
      </c>
      <c r="F127" s="12">
        <v>1212100</v>
      </c>
      <c r="G127" s="12">
        <v>722552</v>
      </c>
      <c r="H127" s="12">
        <v>196624</v>
      </c>
      <c r="I127" s="12">
        <v>0</v>
      </c>
      <c r="J127" s="12">
        <v>48000</v>
      </c>
      <c r="K127" s="12">
        <v>48000</v>
      </c>
      <c r="L127" s="12">
        <v>0</v>
      </c>
      <c r="M127" s="12">
        <v>0</v>
      </c>
      <c r="N127" s="12">
        <v>0</v>
      </c>
      <c r="O127" s="12">
        <v>48000</v>
      </c>
      <c r="P127" s="12">
        <f t="shared" si="13"/>
        <v>1260100</v>
      </c>
    </row>
    <row r="128" spans="1:16" ht="78.75">
      <c r="A128" s="10" t="s">
        <v>221</v>
      </c>
      <c r="B128" s="10" t="s">
        <v>222</v>
      </c>
      <c r="C128" s="11" t="s">
        <v>127</v>
      </c>
      <c r="D128" s="27" t="s">
        <v>223</v>
      </c>
      <c r="E128" s="12">
        <v>303200</v>
      </c>
      <c r="F128" s="12">
        <v>303200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f t="shared" si="13"/>
        <v>303200</v>
      </c>
    </row>
    <row r="129" spans="1:16" ht="15.75">
      <c r="A129" s="10"/>
      <c r="B129" s="13">
        <v>5000</v>
      </c>
      <c r="C129" s="14"/>
      <c r="D129" s="26" t="s">
        <v>294</v>
      </c>
      <c r="E129" s="12">
        <f aca="true" t="shared" si="19" ref="E129:O129">E130+E131+E132+E134</f>
        <v>3510599</v>
      </c>
      <c r="F129" s="12">
        <f t="shared" si="19"/>
        <v>3510599</v>
      </c>
      <c r="G129" s="12">
        <f t="shared" si="19"/>
        <v>1706973</v>
      </c>
      <c r="H129" s="12">
        <f t="shared" si="19"/>
        <v>154007</v>
      </c>
      <c r="I129" s="12">
        <f t="shared" si="19"/>
        <v>0</v>
      </c>
      <c r="J129" s="12">
        <f t="shared" si="19"/>
        <v>970200</v>
      </c>
      <c r="K129" s="12">
        <f t="shared" si="19"/>
        <v>970200</v>
      </c>
      <c r="L129" s="12">
        <f t="shared" si="19"/>
        <v>0</v>
      </c>
      <c r="M129" s="12">
        <f t="shared" si="19"/>
        <v>0</v>
      </c>
      <c r="N129" s="12">
        <f t="shared" si="19"/>
        <v>0</v>
      </c>
      <c r="O129" s="12">
        <f t="shared" si="19"/>
        <v>970200</v>
      </c>
      <c r="P129" s="12">
        <f t="shared" si="13"/>
        <v>4480799</v>
      </c>
    </row>
    <row r="130" spans="1:16" ht="31.5">
      <c r="A130" s="10" t="s">
        <v>224</v>
      </c>
      <c r="B130" s="10" t="s">
        <v>225</v>
      </c>
      <c r="C130" s="11" t="s">
        <v>90</v>
      </c>
      <c r="D130" s="27" t="s">
        <v>226</v>
      </c>
      <c r="E130" s="12">
        <v>835676</v>
      </c>
      <c r="F130" s="12">
        <v>835676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f aca="true" t="shared" si="20" ref="P130:P149">E130+J130</f>
        <v>835676</v>
      </c>
    </row>
    <row r="131" spans="1:16" ht="31.5">
      <c r="A131" s="10" t="s">
        <v>227</v>
      </c>
      <c r="B131" s="10" t="s">
        <v>228</v>
      </c>
      <c r="C131" s="11" t="s">
        <v>90</v>
      </c>
      <c r="D131" s="27" t="s">
        <v>229</v>
      </c>
      <c r="E131" s="12">
        <v>1173365</v>
      </c>
      <c r="F131" s="12">
        <v>1173365</v>
      </c>
      <c r="G131" s="12">
        <v>665239</v>
      </c>
      <c r="H131" s="12">
        <v>110296</v>
      </c>
      <c r="I131" s="12">
        <v>0</v>
      </c>
      <c r="J131" s="12">
        <v>38200</v>
      </c>
      <c r="K131" s="12">
        <v>38200</v>
      </c>
      <c r="L131" s="12">
        <v>0</v>
      </c>
      <c r="M131" s="12">
        <v>0</v>
      </c>
      <c r="N131" s="12">
        <v>0</v>
      </c>
      <c r="O131" s="12">
        <v>38200</v>
      </c>
      <c r="P131" s="12">
        <f t="shared" si="20"/>
        <v>1211565</v>
      </c>
    </row>
    <row r="132" spans="1:16" ht="47.25">
      <c r="A132" s="10" t="s">
        <v>230</v>
      </c>
      <c r="B132" s="10" t="s">
        <v>231</v>
      </c>
      <c r="C132" s="11" t="s">
        <v>90</v>
      </c>
      <c r="D132" s="27" t="s">
        <v>232</v>
      </c>
      <c r="E132" s="12">
        <v>1206258</v>
      </c>
      <c r="F132" s="12">
        <v>1206258</v>
      </c>
      <c r="G132" s="12">
        <v>843987</v>
      </c>
      <c r="H132" s="12">
        <v>32275</v>
      </c>
      <c r="I132" s="12">
        <v>0</v>
      </c>
      <c r="J132" s="12">
        <v>920000</v>
      </c>
      <c r="K132" s="12">
        <v>920000</v>
      </c>
      <c r="L132" s="12">
        <v>0</v>
      </c>
      <c r="M132" s="12">
        <v>0</v>
      </c>
      <c r="N132" s="12">
        <v>0</v>
      </c>
      <c r="O132" s="12">
        <v>920000</v>
      </c>
      <c r="P132" s="12">
        <f t="shared" si="20"/>
        <v>2126258</v>
      </c>
    </row>
    <row r="133" spans="1:16" ht="16.5" customHeight="1">
      <c r="A133" s="10"/>
      <c r="B133" s="10"/>
      <c r="C133" s="11"/>
      <c r="D133" s="30" t="s">
        <v>275</v>
      </c>
      <c r="E133" s="16">
        <v>74893</v>
      </c>
      <c r="F133" s="16">
        <v>74893</v>
      </c>
      <c r="G133" s="16">
        <v>54249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2">
        <f t="shared" si="20"/>
        <v>74893</v>
      </c>
    </row>
    <row r="134" spans="1:16" ht="31.5">
      <c r="A134" s="10" t="s">
        <v>233</v>
      </c>
      <c r="B134" s="10" t="s">
        <v>234</v>
      </c>
      <c r="C134" s="11" t="s">
        <v>90</v>
      </c>
      <c r="D134" s="27" t="s">
        <v>235</v>
      </c>
      <c r="E134" s="12">
        <v>295300</v>
      </c>
      <c r="F134" s="12">
        <v>295300</v>
      </c>
      <c r="G134" s="12">
        <v>197747</v>
      </c>
      <c r="H134" s="12">
        <v>11436</v>
      </c>
      <c r="I134" s="12">
        <v>0</v>
      </c>
      <c r="J134" s="12">
        <v>12000</v>
      </c>
      <c r="K134" s="12">
        <v>12000</v>
      </c>
      <c r="L134" s="12">
        <v>0</v>
      </c>
      <c r="M134" s="12">
        <v>0</v>
      </c>
      <c r="N134" s="12">
        <v>0</v>
      </c>
      <c r="O134" s="12">
        <v>12000</v>
      </c>
      <c r="P134" s="12">
        <f t="shared" si="20"/>
        <v>307300</v>
      </c>
    </row>
    <row r="135" spans="1:16" ht="15.75">
      <c r="A135" s="10"/>
      <c r="B135" s="19" t="s">
        <v>281</v>
      </c>
      <c r="C135" s="20"/>
      <c r="D135" s="28" t="s">
        <v>269</v>
      </c>
      <c r="E135" s="12">
        <f>E136</f>
        <v>0</v>
      </c>
      <c r="F135" s="12">
        <f aca="true" t="shared" si="21" ref="F135:O135">F136</f>
        <v>0</v>
      </c>
      <c r="G135" s="12">
        <f t="shared" si="21"/>
        <v>0</v>
      </c>
      <c r="H135" s="12">
        <f t="shared" si="21"/>
        <v>0</v>
      </c>
      <c r="I135" s="12">
        <f t="shared" si="21"/>
        <v>0</v>
      </c>
      <c r="J135" s="12">
        <f t="shared" si="21"/>
        <v>647000</v>
      </c>
      <c r="K135" s="12">
        <f t="shared" si="21"/>
        <v>647000</v>
      </c>
      <c r="L135" s="12">
        <f t="shared" si="21"/>
        <v>0</v>
      </c>
      <c r="M135" s="12">
        <f t="shared" si="21"/>
        <v>0</v>
      </c>
      <c r="N135" s="12">
        <f t="shared" si="21"/>
        <v>0</v>
      </c>
      <c r="O135" s="12">
        <f t="shared" si="21"/>
        <v>647000</v>
      </c>
      <c r="P135" s="12">
        <f t="shared" si="20"/>
        <v>647000</v>
      </c>
    </row>
    <row r="136" spans="1:16" ht="31.5">
      <c r="A136" s="10" t="s">
        <v>236</v>
      </c>
      <c r="B136" s="10" t="s">
        <v>237</v>
      </c>
      <c r="C136" s="11" t="s">
        <v>49</v>
      </c>
      <c r="D136" s="27" t="s">
        <v>238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647000</v>
      </c>
      <c r="K136" s="12">
        <v>647000</v>
      </c>
      <c r="L136" s="12">
        <v>0</v>
      </c>
      <c r="M136" s="12">
        <v>0</v>
      </c>
      <c r="N136" s="12">
        <v>0</v>
      </c>
      <c r="O136" s="12">
        <v>647000</v>
      </c>
      <c r="P136" s="12">
        <f t="shared" si="20"/>
        <v>647000</v>
      </c>
    </row>
    <row r="137" spans="1:16" ht="31.5">
      <c r="A137" s="6" t="s">
        <v>239</v>
      </c>
      <c r="B137" s="7"/>
      <c r="C137" s="8"/>
      <c r="D137" s="36" t="s">
        <v>305</v>
      </c>
      <c r="E137" s="9">
        <v>18257915</v>
      </c>
      <c r="F137" s="9">
        <v>16813915</v>
      </c>
      <c r="G137" s="9">
        <v>0</v>
      </c>
      <c r="H137" s="9">
        <v>0</v>
      </c>
      <c r="I137" s="9">
        <v>444000</v>
      </c>
      <c r="J137" s="9">
        <v>4262199</v>
      </c>
      <c r="K137" s="9">
        <v>4262199</v>
      </c>
      <c r="L137" s="9">
        <v>0</v>
      </c>
      <c r="M137" s="9">
        <v>0</v>
      </c>
      <c r="N137" s="9">
        <v>0</v>
      </c>
      <c r="O137" s="9">
        <v>4262199</v>
      </c>
      <c r="P137" s="9">
        <f t="shared" si="20"/>
        <v>22520114</v>
      </c>
    </row>
    <row r="138" spans="1:16" ht="31.5">
      <c r="A138" s="6" t="s">
        <v>240</v>
      </c>
      <c r="B138" s="7"/>
      <c r="C138" s="8"/>
      <c r="D138" s="36" t="s">
        <v>306</v>
      </c>
      <c r="E138" s="9">
        <v>18257915</v>
      </c>
      <c r="F138" s="9">
        <v>16813915</v>
      </c>
      <c r="G138" s="9">
        <v>0</v>
      </c>
      <c r="H138" s="9">
        <v>0</v>
      </c>
      <c r="I138" s="9">
        <v>444000</v>
      </c>
      <c r="J138" s="9">
        <v>4262199</v>
      </c>
      <c r="K138" s="9">
        <v>4262199</v>
      </c>
      <c r="L138" s="9">
        <v>0</v>
      </c>
      <c r="M138" s="9">
        <v>0</v>
      </c>
      <c r="N138" s="9">
        <v>0</v>
      </c>
      <c r="O138" s="9">
        <v>4262199</v>
      </c>
      <c r="P138" s="9">
        <f t="shared" si="20"/>
        <v>22520114</v>
      </c>
    </row>
    <row r="139" spans="1:16" ht="15.75">
      <c r="A139" s="6"/>
      <c r="B139" s="19" t="s">
        <v>281</v>
      </c>
      <c r="C139" s="20"/>
      <c r="D139" s="28" t="s">
        <v>269</v>
      </c>
      <c r="E139" s="9">
        <f>E140</f>
        <v>2200</v>
      </c>
      <c r="F139" s="9">
        <f aca="true" t="shared" si="22" ref="F139:O139">F140</f>
        <v>2200</v>
      </c>
      <c r="G139" s="9">
        <f t="shared" si="22"/>
        <v>0</v>
      </c>
      <c r="H139" s="9">
        <f t="shared" si="22"/>
        <v>0</v>
      </c>
      <c r="I139" s="9">
        <f t="shared" si="22"/>
        <v>0</v>
      </c>
      <c r="J139" s="9">
        <f t="shared" si="22"/>
        <v>0</v>
      </c>
      <c r="K139" s="9">
        <f t="shared" si="22"/>
        <v>0</v>
      </c>
      <c r="L139" s="9">
        <f t="shared" si="22"/>
        <v>0</v>
      </c>
      <c r="M139" s="9">
        <f t="shared" si="22"/>
        <v>0</v>
      </c>
      <c r="N139" s="9">
        <f t="shared" si="22"/>
        <v>0</v>
      </c>
      <c r="O139" s="9">
        <f t="shared" si="22"/>
        <v>0</v>
      </c>
      <c r="P139" s="9">
        <f t="shared" si="20"/>
        <v>2200</v>
      </c>
    </row>
    <row r="140" spans="1:16" ht="31.5">
      <c r="A140" s="10" t="s">
        <v>241</v>
      </c>
      <c r="B140" s="10" t="s">
        <v>24</v>
      </c>
      <c r="C140" s="11" t="s">
        <v>23</v>
      </c>
      <c r="D140" s="27" t="s">
        <v>25</v>
      </c>
      <c r="E140" s="12">
        <v>2200</v>
      </c>
      <c r="F140" s="12">
        <v>2200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f t="shared" si="20"/>
        <v>2200</v>
      </c>
    </row>
    <row r="141" spans="1:16" ht="15.75">
      <c r="A141" s="10"/>
      <c r="B141" s="19" t="s">
        <v>285</v>
      </c>
      <c r="C141" s="19"/>
      <c r="D141" s="34" t="s">
        <v>286</v>
      </c>
      <c r="E141" s="12">
        <f>E142</f>
        <v>1000000</v>
      </c>
      <c r="F141" s="12">
        <f aca="true" t="shared" si="23" ref="F141:O141">F142</f>
        <v>0</v>
      </c>
      <c r="G141" s="12">
        <f t="shared" si="23"/>
        <v>0</v>
      </c>
      <c r="H141" s="12">
        <f t="shared" si="23"/>
        <v>0</v>
      </c>
      <c r="I141" s="12">
        <f t="shared" si="23"/>
        <v>0</v>
      </c>
      <c r="J141" s="12">
        <f t="shared" si="23"/>
        <v>0</v>
      </c>
      <c r="K141" s="12">
        <f t="shared" si="23"/>
        <v>0</v>
      </c>
      <c r="L141" s="12">
        <f t="shared" si="23"/>
        <v>0</v>
      </c>
      <c r="M141" s="12">
        <f t="shared" si="23"/>
        <v>0</v>
      </c>
      <c r="N141" s="12">
        <f t="shared" si="23"/>
        <v>0</v>
      </c>
      <c r="O141" s="12">
        <f t="shared" si="23"/>
        <v>0</v>
      </c>
      <c r="P141" s="12">
        <f t="shared" si="20"/>
        <v>1000000</v>
      </c>
    </row>
    <row r="142" spans="1:16" ht="15.75">
      <c r="A142" s="10" t="s">
        <v>242</v>
      </c>
      <c r="B142" s="10" t="s">
        <v>244</v>
      </c>
      <c r="C142" s="11" t="s">
        <v>243</v>
      </c>
      <c r="D142" s="27" t="s">
        <v>245</v>
      </c>
      <c r="E142" s="12">
        <v>1000000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f t="shared" si="20"/>
        <v>1000000</v>
      </c>
    </row>
    <row r="143" spans="1:16" ht="15.75">
      <c r="A143" s="10"/>
      <c r="B143" s="19" t="s">
        <v>307</v>
      </c>
      <c r="C143" s="20"/>
      <c r="D143" s="34" t="s">
        <v>308</v>
      </c>
      <c r="E143" s="12">
        <f>E144+E145+E146+E147+E148+E149</f>
        <v>17255715</v>
      </c>
      <c r="F143" s="12">
        <f aca="true" t="shared" si="24" ref="F143:O143">F144+F145+F146+F147+F148+F149</f>
        <v>16811715</v>
      </c>
      <c r="G143" s="12">
        <f t="shared" si="24"/>
        <v>0</v>
      </c>
      <c r="H143" s="12">
        <f t="shared" si="24"/>
        <v>0</v>
      </c>
      <c r="I143" s="12">
        <f t="shared" si="24"/>
        <v>444000</v>
      </c>
      <c r="J143" s="12">
        <f t="shared" si="24"/>
        <v>4262199</v>
      </c>
      <c r="K143" s="12">
        <f t="shared" si="24"/>
        <v>4262199</v>
      </c>
      <c r="L143" s="12">
        <f t="shared" si="24"/>
        <v>0</v>
      </c>
      <c r="M143" s="12">
        <f t="shared" si="24"/>
        <v>0</v>
      </c>
      <c r="N143" s="12">
        <f t="shared" si="24"/>
        <v>0</v>
      </c>
      <c r="O143" s="12">
        <f t="shared" si="24"/>
        <v>4262199</v>
      </c>
      <c r="P143" s="12">
        <f t="shared" si="20"/>
        <v>21517914</v>
      </c>
    </row>
    <row r="144" spans="1:16" ht="63">
      <c r="A144" s="10" t="s">
        <v>246</v>
      </c>
      <c r="B144" s="10" t="s">
        <v>248</v>
      </c>
      <c r="C144" s="11" t="s">
        <v>247</v>
      </c>
      <c r="D144" s="27" t="s">
        <v>249</v>
      </c>
      <c r="E144" s="12">
        <v>34000</v>
      </c>
      <c r="F144" s="12">
        <v>22000</v>
      </c>
      <c r="G144" s="12">
        <v>0</v>
      </c>
      <c r="H144" s="12">
        <v>0</v>
      </c>
      <c r="I144" s="12">
        <v>12000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f t="shared" si="20"/>
        <v>34000</v>
      </c>
    </row>
    <row r="145" spans="1:16" ht="66" customHeight="1">
      <c r="A145" s="10" t="s">
        <v>250</v>
      </c>
      <c r="B145" s="10" t="s">
        <v>251</v>
      </c>
      <c r="C145" s="11" t="s">
        <v>247</v>
      </c>
      <c r="D145" s="27" t="s">
        <v>252</v>
      </c>
      <c r="E145" s="12">
        <v>372000</v>
      </c>
      <c r="F145" s="12">
        <v>0</v>
      </c>
      <c r="G145" s="12">
        <v>0</v>
      </c>
      <c r="H145" s="12">
        <v>0</v>
      </c>
      <c r="I145" s="12">
        <v>372000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f t="shared" si="20"/>
        <v>372000</v>
      </c>
    </row>
    <row r="146" spans="1:16" ht="81" customHeight="1">
      <c r="A146" s="10" t="s">
        <v>253</v>
      </c>
      <c r="B146" s="10" t="s">
        <v>254</v>
      </c>
      <c r="C146" s="11" t="s">
        <v>247</v>
      </c>
      <c r="D146" s="27" t="s">
        <v>255</v>
      </c>
      <c r="E146" s="12">
        <v>60000</v>
      </c>
      <c r="F146" s="12">
        <v>0</v>
      </c>
      <c r="G146" s="12">
        <v>0</v>
      </c>
      <c r="H146" s="12">
        <v>0</v>
      </c>
      <c r="I146" s="12">
        <v>60000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f t="shared" si="20"/>
        <v>60000</v>
      </c>
    </row>
    <row r="147" spans="1:16" ht="31.5">
      <c r="A147" s="10" t="s">
        <v>256</v>
      </c>
      <c r="B147" s="10" t="s">
        <v>257</v>
      </c>
      <c r="C147" s="11" t="s">
        <v>247</v>
      </c>
      <c r="D147" s="27" t="s">
        <v>258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2405147</v>
      </c>
      <c r="K147" s="12">
        <v>2405147</v>
      </c>
      <c r="L147" s="12">
        <v>0</v>
      </c>
      <c r="M147" s="12">
        <v>0</v>
      </c>
      <c r="N147" s="12">
        <v>0</v>
      </c>
      <c r="O147" s="12">
        <v>2405147</v>
      </c>
      <c r="P147" s="12">
        <f t="shared" si="20"/>
        <v>2405147</v>
      </c>
    </row>
    <row r="148" spans="1:16" ht="15.75">
      <c r="A148" s="10" t="s">
        <v>259</v>
      </c>
      <c r="B148" s="10" t="s">
        <v>260</v>
      </c>
      <c r="C148" s="11" t="s">
        <v>247</v>
      </c>
      <c r="D148" s="27" t="s">
        <v>261</v>
      </c>
      <c r="E148" s="12">
        <v>16158386</v>
      </c>
      <c r="F148" s="12">
        <v>16158386</v>
      </c>
      <c r="G148" s="12">
        <v>0</v>
      </c>
      <c r="H148" s="12">
        <v>0</v>
      </c>
      <c r="I148" s="12">
        <v>0</v>
      </c>
      <c r="J148" s="12">
        <v>1446592</v>
      </c>
      <c r="K148" s="12">
        <v>1446592</v>
      </c>
      <c r="L148" s="12">
        <v>0</v>
      </c>
      <c r="M148" s="12">
        <v>0</v>
      </c>
      <c r="N148" s="12">
        <v>0</v>
      </c>
      <c r="O148" s="12">
        <v>1446592</v>
      </c>
      <c r="P148" s="12">
        <f t="shared" si="20"/>
        <v>17604978</v>
      </c>
    </row>
    <row r="149" spans="1:16" ht="47.25">
      <c r="A149" s="10" t="s">
        <v>262</v>
      </c>
      <c r="B149" s="10" t="s">
        <v>263</v>
      </c>
      <c r="C149" s="11" t="s">
        <v>247</v>
      </c>
      <c r="D149" s="27" t="s">
        <v>264</v>
      </c>
      <c r="E149" s="12">
        <v>631329</v>
      </c>
      <c r="F149" s="12">
        <v>631329</v>
      </c>
      <c r="G149" s="12">
        <v>0</v>
      </c>
      <c r="H149" s="12">
        <v>0</v>
      </c>
      <c r="I149" s="12">
        <v>0</v>
      </c>
      <c r="J149" s="12">
        <v>410460</v>
      </c>
      <c r="K149" s="12">
        <v>410460</v>
      </c>
      <c r="L149" s="12">
        <v>0</v>
      </c>
      <c r="M149" s="12">
        <v>0</v>
      </c>
      <c r="N149" s="12">
        <v>0</v>
      </c>
      <c r="O149" s="12">
        <v>410460</v>
      </c>
      <c r="P149" s="12">
        <f t="shared" si="20"/>
        <v>1041789</v>
      </c>
    </row>
    <row r="150" spans="1:16" ht="15.75">
      <c r="A150" s="7"/>
      <c r="B150" s="7"/>
      <c r="C150" s="8"/>
      <c r="D150" s="9" t="s">
        <v>265</v>
      </c>
      <c r="E150" s="9">
        <v>367263140</v>
      </c>
      <c r="F150" s="9">
        <v>363281105</v>
      </c>
      <c r="G150" s="9">
        <v>100732806</v>
      </c>
      <c r="H150" s="9">
        <v>20130143</v>
      </c>
      <c r="I150" s="9">
        <v>2982035</v>
      </c>
      <c r="J150" s="9">
        <v>89670733</v>
      </c>
      <c r="K150" s="9">
        <v>70796951</v>
      </c>
      <c r="L150" s="9">
        <v>3119782</v>
      </c>
      <c r="M150" s="9">
        <v>428077</v>
      </c>
      <c r="N150" s="9">
        <v>0</v>
      </c>
      <c r="O150" s="9">
        <v>86550951</v>
      </c>
      <c r="P150" s="9">
        <v>456933873</v>
      </c>
    </row>
    <row r="151" spans="1:16" ht="15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.75">
      <c r="A152" s="24" t="s">
        <v>309</v>
      </c>
      <c r="B152" s="24"/>
      <c r="C152" s="24"/>
      <c r="D152" s="24"/>
      <c r="E152" s="24"/>
      <c r="F152" s="25"/>
      <c r="G152" s="24"/>
      <c r="H152" s="24"/>
      <c r="I152" s="24"/>
      <c r="J152" s="24"/>
      <c r="K152" s="24"/>
      <c r="L152" s="24"/>
      <c r="M152" s="24"/>
      <c r="N152" s="24"/>
      <c r="O152" s="24"/>
      <c r="P152" s="24" t="s">
        <v>319</v>
      </c>
    </row>
    <row r="153" spans="2:9" ht="12.75">
      <c r="B153" s="2"/>
      <c r="I153" s="2"/>
    </row>
    <row r="154" spans="1:14" ht="72" customHeight="1">
      <c r="A154" s="42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</row>
  </sheetData>
  <sheetProtection/>
  <mergeCells count="30">
    <mergeCell ref="A10:P10"/>
    <mergeCell ref="A12:A15"/>
    <mergeCell ref="B12:B15"/>
    <mergeCell ref="C12:C15"/>
    <mergeCell ref="D12:D15"/>
    <mergeCell ref="F13:F15"/>
    <mergeCell ref="G13:H13"/>
    <mergeCell ref="E12:I12"/>
    <mergeCell ref="E13:E15"/>
    <mergeCell ref="G14:G15"/>
    <mergeCell ref="J12:O12"/>
    <mergeCell ref="M14:M15"/>
    <mergeCell ref="N14:N15"/>
    <mergeCell ref="J13:J15"/>
    <mergeCell ref="K13:K15"/>
    <mergeCell ref="O13:O15"/>
    <mergeCell ref="K1:P1"/>
    <mergeCell ref="K2:P2"/>
    <mergeCell ref="K3:P3"/>
    <mergeCell ref="K4:P4"/>
    <mergeCell ref="K5:P5"/>
    <mergeCell ref="K6:P6"/>
    <mergeCell ref="A9:P9"/>
    <mergeCell ref="A154:N154"/>
    <mergeCell ref="P12:P15"/>
    <mergeCell ref="L13:L15"/>
    <mergeCell ref="M13:N13"/>
    <mergeCell ref="K7:P7"/>
    <mergeCell ref="H14:H15"/>
    <mergeCell ref="I13:I15"/>
  </mergeCells>
  <printOptions/>
  <pageMargins left="0.3937007874015748" right="0.3937007874015748" top="1.1811023622047245" bottom="0.3937007874015748" header="0" footer="0"/>
  <pageSetup fitToHeight="500" fitToWidth="1" horizontalDpi="600" verticalDpi="600" orientation="landscape" paperSize="9" scale="6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R-525</cp:lastModifiedBy>
  <cp:lastPrinted>2019-09-23T11:45:12Z</cp:lastPrinted>
  <dcterms:created xsi:type="dcterms:W3CDTF">2019-09-20T07:55:19Z</dcterms:created>
  <dcterms:modified xsi:type="dcterms:W3CDTF">2019-09-26T11:05:46Z</dcterms:modified>
  <cp:category/>
  <cp:version/>
  <cp:contentType/>
  <cp:contentStatus/>
</cp:coreProperties>
</file>