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25" activeTab="3"/>
  </bookViews>
  <sheets>
    <sheet name="населення КОМ ПОСЛ" sheetId="1" r:id="rId1"/>
    <sheet name="Структура нас.общ." sheetId="2" r:id="rId2"/>
    <sheet name="Структура БО" sheetId="3" r:id="rId3"/>
    <sheet name="Структура КП" sheetId="4" r:id="rId4"/>
    <sheet name="загальна структура" sheetId="5" r:id="rId5"/>
  </sheets>
  <definedNames/>
  <calcPr fullCalcOnLoad="1"/>
</workbook>
</file>

<file path=xl/sharedStrings.xml><?xml version="1.0" encoding="utf-8"?>
<sst xmlns="http://schemas.openxmlformats.org/spreadsheetml/2006/main" count="292" uniqueCount="89">
  <si>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</si>
  <si>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</si>
  <si>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</si>
  <si>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</si>
  <si>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</si>
  <si>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</si>
  <si>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</si>
  <si>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</si>
  <si>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</si>
  <si>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</si>
  <si>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</si>
  <si>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9.1</t>
  </si>
  <si>
    <t>9.2</t>
  </si>
  <si>
    <t>Для потреб населення</t>
  </si>
  <si>
    <t>податок на прибуток</t>
  </si>
  <si>
    <t>Вартість теплової енергії за відповідним тарифом</t>
  </si>
  <si>
    <t>3.1</t>
  </si>
  <si>
    <t>3.2</t>
  </si>
  <si>
    <t>3.3</t>
  </si>
  <si>
    <t>№ з/п</t>
  </si>
  <si>
    <t>Назва показника</t>
  </si>
  <si>
    <t>для абонентів житлових будинків з будинковими та квартитними приладами обліку теплової енергії</t>
  </si>
  <si>
    <t>для абонентів житлових будинків без будинкових та квартитних приладів обліку теплової енергії</t>
  </si>
  <si>
    <t>Собівартість власної теплової енергії, врахована у встановлених тарифах на теплову енергію для потреб населення</t>
  </si>
  <si>
    <t>Витрати на утримання абонентської служби, усього у т.ч.:</t>
  </si>
  <si>
    <t>2.1</t>
  </si>
  <si>
    <t>2.2</t>
  </si>
  <si>
    <t>витрати на оплату праці із відрахуваннями на соціальні заходи</t>
  </si>
  <si>
    <t>інші витрати абоненської служби</t>
  </si>
  <si>
    <t>Витрати на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</si>
  <si>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</si>
  <si>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</si>
  <si>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</si>
  <si>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</si>
  <si>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</si>
  <si>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</si>
  <si>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>чистий прибуток</t>
  </si>
  <si>
    <t>Плановані тарифи на послуги</t>
  </si>
  <si>
    <t>Податок на додану вартість</t>
  </si>
  <si>
    <t>Плановані тарифи на послугу з ПДВ</t>
  </si>
  <si>
    <r>
      <t>Планований тариф на послугу з централізованого опалення, грн/м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 за місяць протягом опалювального періоду, з ПДВ</t>
    </r>
  </si>
  <si>
    <t>Планована тривалість опалювального періоду, діб</t>
  </si>
  <si>
    <t>Директор Красноградського ПТМ                               О.М. Сидоренко</t>
  </si>
  <si>
    <t>х</t>
  </si>
  <si>
    <r>
      <t>грн/м</t>
    </r>
    <r>
      <rPr>
        <sz val="9"/>
        <color indexed="8"/>
        <rFont val="Calibri"/>
        <family val="2"/>
      </rPr>
      <t>²</t>
    </r>
    <r>
      <rPr>
        <sz val="9"/>
        <color indexed="8"/>
        <rFont val="Times New Roman"/>
        <family val="1"/>
      </rPr>
      <t xml:space="preserve"> на рік</t>
    </r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</si>
  <si>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</si>
  <si>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</si>
  <si>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</si>
  <si>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</si>
  <si>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</si>
  <si>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паливо (природний газ)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</si>
  <si>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</si>
  <si>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</si>
  <si>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</si>
  <si>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</si>
  <si>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</si>
  <si>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витрати на ремонт, хім.матеріали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</si>
  <si>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</si>
  <si>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</si>
  <si>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</si>
  <si>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</si>
  <si>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</si>
  <si>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</si>
  <si>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</si>
  <si>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</si>
  <si>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</si>
  <si>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</si>
  <si>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</si>
  <si>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</si>
  <si>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Красноградського ПТМ</t>
  </si>
  <si>
    <t>О.М. Сидоренко</t>
  </si>
  <si>
    <t xml:space="preserve">            Директор</t>
  </si>
  <si>
    <t>Провідний економіст</t>
  </si>
  <si>
    <t>Для потреб бюджетних організацій</t>
  </si>
  <si>
    <t>Рівень рентабельності у %</t>
  </si>
  <si>
    <t>Для потреб інших споживачів (крім релігійних)</t>
  </si>
  <si>
    <t xml:space="preserve">      Провідний економіст</t>
  </si>
  <si>
    <r>
      <t xml:space="preserve">Структура 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населення 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</t>
    </r>
  </si>
  <si>
    <r>
      <t xml:space="preserve">Структура тарифу на теплову енергію  </t>
    </r>
    <r>
      <rPr>
        <b/>
        <u val="single"/>
        <sz val="14"/>
        <color indexed="8"/>
        <rFont val="Calibri"/>
        <family val="2"/>
      </rPr>
      <t xml:space="preserve">для потреб бюджетних організацій 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</t>
    </r>
  </si>
  <si>
    <r>
      <t>Структура  тарифу на теплову енергію для потреб</t>
    </r>
    <r>
      <rPr>
        <b/>
        <u val="single"/>
        <sz val="14"/>
        <color indexed="8"/>
        <rFont val="Calibri"/>
        <family val="2"/>
      </rPr>
      <t xml:space="preserve"> інших споживачів (крім релігійних)</t>
    </r>
    <r>
      <rPr>
        <b/>
        <sz val="14"/>
        <color indexed="8"/>
        <rFont val="Calibri"/>
        <family val="2"/>
      </rPr>
      <t xml:space="preserve"> Красноградського підприємства теплових мереж</t>
    </r>
  </si>
  <si>
    <t>4</t>
  </si>
  <si>
    <t>Витрати на покриття втрат</t>
  </si>
  <si>
    <t>І.В.Миронова</t>
  </si>
  <si>
    <r>
      <t xml:space="preserve">Структура одноставкового тарифу на комунальну послугу з постачання теплової енергії, що надається </t>
    </r>
    <r>
      <rPr>
        <b/>
        <u val="single"/>
        <sz val="14"/>
        <color indexed="8"/>
        <rFont val="Times New Roman"/>
        <family val="1"/>
      </rPr>
      <t>населенню</t>
    </r>
    <r>
      <rPr>
        <sz val="11"/>
        <color indexed="8"/>
        <rFont val="Times New Roman"/>
        <family val="1"/>
      </rPr>
      <t xml:space="preserve"> Красноградським підприємством теплових мереж</t>
    </r>
  </si>
  <si>
    <t>Послуга з постачання теплової енергії</t>
  </si>
  <si>
    <t>3.5</t>
  </si>
  <si>
    <t>Додаток 1
таблиця 1
до рішення районної ради
від 24 вересня 2019 року №    -VІІ
(LIV сесія VІІ скликання)</t>
  </si>
  <si>
    <t>Додаток 1
таблиця 3
до рішення районної ради
від 24 вересня 2019 року №    -VІІ
(LIV сесія VІІ скликання)</t>
  </si>
  <si>
    <t>Додаток 1
таблиця 4
до рішення районної ради
від 24 вересня 2019 року №    -VІІ
(LIV сесія VІІ скликання)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</si>
</sst>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3" fillId="14" borderId="7" applyNumberFormat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7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6">
      <selection activeCell="A27" sqref="A27:IV28"/>
    </sheetView>
  </sheetViews>
  <sheetFormatPr defaultColWidth="9.140625" defaultRowHeight="15"/>
  <cols>
    <col min="1" max="1" width="3.7109375" style="0" customWidth="1"/>
    <col min="2" max="2" width="43.57421875" style="0" customWidth="1"/>
    <col min="3" max="3" width="18.28125" style="0" customWidth="1"/>
    <col min="4" max="4" width="17.7109375" style="0" customWidth="1"/>
  </cols>
  <sheetData>
    <row r="1" spans="2:4" ht="78.75" customHeight="1">
      <c r="B1" s="66" t="s">
        <v>87</v>
      </c>
      <c r="C1" s="66"/>
      <c r="D1" s="66"/>
    </row>
    <row r="3" spans="1:6" ht="37.5" customHeight="1">
      <c r="A3" s="52" t="s">
        <v>83</v>
      </c>
      <c r="B3" s="53"/>
      <c r="C3" s="53"/>
      <c r="D3" s="53"/>
      <c r="E3" s="4"/>
      <c r="F3" s="4"/>
    </row>
    <row r="4" spans="1:6" ht="15">
      <c r="A4" s="5"/>
      <c r="B4" s="5"/>
      <c r="C4" s="5"/>
      <c r="D4" s="5"/>
      <c r="E4" s="5"/>
      <c r="F4" s="5"/>
    </row>
    <row r="5" spans="1:6" ht="15">
      <c r="A5" s="55" t="s">
        <v>19</v>
      </c>
      <c r="B5" s="58" t="s">
        <v>20</v>
      </c>
      <c r="C5" s="54" t="s">
        <v>84</v>
      </c>
      <c r="D5" s="54"/>
      <c r="E5" s="5"/>
      <c r="F5" s="5"/>
    </row>
    <row r="6" spans="1:6" ht="72">
      <c r="A6" s="56"/>
      <c r="B6" s="59"/>
      <c r="C6" s="7" t="s">
        <v>21</v>
      </c>
      <c r="D6" s="7" t="s">
        <v>22</v>
      </c>
      <c r="E6" s="5"/>
      <c r="F6" s="5"/>
    </row>
    <row r="7" spans="1:6" ht="15">
      <c r="A7" s="57"/>
      <c r="B7" s="60"/>
      <c r="C7" s="7" t="s">
        <v>10</v>
      </c>
      <c r="D7" s="7" t="s">
        <v>44</v>
      </c>
      <c r="E7" s="5"/>
      <c r="F7" s="5"/>
    </row>
    <row r="8" spans="1:6" ht="15">
      <c r="A8" s="6">
        <v>1</v>
      </c>
      <c r="B8" s="6">
        <v>2</v>
      </c>
      <c r="C8" s="6">
        <v>3</v>
      </c>
      <c r="D8" s="6">
        <v>4</v>
      </c>
      <c r="E8" s="5"/>
      <c r="F8" s="5"/>
    </row>
    <row r="9" spans="1:6" ht="45">
      <c r="A9" s="1">
        <v>1</v>
      </c>
      <c r="B9" s="8" t="s">
        <v>23</v>
      </c>
      <c r="C9" s="30">
        <v>1840.04</v>
      </c>
      <c r="D9" s="30">
        <v>260.46</v>
      </c>
      <c r="E9" s="5"/>
      <c r="F9" s="5"/>
    </row>
    <row r="10" spans="1:6" ht="15.75" customHeight="1">
      <c r="A10" s="1">
        <v>2</v>
      </c>
      <c r="B10" s="8" t="s">
        <v>24</v>
      </c>
      <c r="C10" s="30"/>
      <c r="D10" s="30"/>
      <c r="E10" s="5"/>
      <c r="F10" s="5"/>
    </row>
    <row r="11" spans="1:6" ht="30">
      <c r="A11" s="2" t="s">
        <v>25</v>
      </c>
      <c r="B11" s="8" t="s">
        <v>27</v>
      </c>
      <c r="C11" s="30">
        <v>5.01</v>
      </c>
      <c r="D11" s="30">
        <v>0.71</v>
      </c>
      <c r="E11" s="5"/>
      <c r="F11" s="5"/>
    </row>
    <row r="12" spans="1:6" ht="15">
      <c r="A12" s="2" t="s">
        <v>26</v>
      </c>
      <c r="B12" s="8" t="s">
        <v>28</v>
      </c>
      <c r="C12" s="30"/>
      <c r="D12" s="30"/>
      <c r="E12" s="5"/>
      <c r="F12" s="5"/>
    </row>
    <row r="13" spans="1:6" ht="60">
      <c r="A13" s="1">
        <v>3</v>
      </c>
      <c r="B13" s="8" t="s">
        <v>29</v>
      </c>
      <c r="C13" s="30"/>
      <c r="D13" s="30" t="s">
        <v>43</v>
      </c>
      <c r="E13" s="5"/>
      <c r="F13" s="5"/>
    </row>
    <row r="14" spans="1:6" ht="30">
      <c r="A14" s="1">
        <v>4</v>
      </c>
      <c r="B14" s="8" t="s">
        <v>30</v>
      </c>
      <c r="C14" s="30" t="s">
        <v>43</v>
      </c>
      <c r="D14" s="30" t="s">
        <v>43</v>
      </c>
      <c r="E14" s="5"/>
      <c r="F14" s="5"/>
    </row>
    <row r="15" spans="1:6" ht="15">
      <c r="A15" s="1">
        <v>5</v>
      </c>
      <c r="B15" s="8" t="s">
        <v>31</v>
      </c>
      <c r="C15" s="30" t="s">
        <v>43</v>
      </c>
      <c r="D15" s="30" t="s">
        <v>43</v>
      </c>
      <c r="E15" s="5"/>
      <c r="F15" s="5"/>
    </row>
    <row r="16" spans="1:6" ht="15">
      <c r="A16" s="1">
        <v>6</v>
      </c>
      <c r="B16" s="8" t="s">
        <v>32</v>
      </c>
      <c r="C16" s="30">
        <f>C9+C11</f>
        <v>1845.05</v>
      </c>
      <c r="D16" s="30">
        <f>D9+D11</f>
        <v>261.16999999999996</v>
      </c>
      <c r="E16" s="5"/>
      <c r="F16" s="5"/>
    </row>
    <row r="17" spans="1:6" ht="15">
      <c r="A17" s="1">
        <v>7</v>
      </c>
      <c r="B17" s="8" t="s">
        <v>33</v>
      </c>
      <c r="C17" s="30"/>
      <c r="D17" s="30"/>
      <c r="E17" s="5"/>
      <c r="F17" s="5"/>
    </row>
    <row r="18" spans="1:6" ht="30">
      <c r="A18" s="1">
        <v>8</v>
      </c>
      <c r="B18" s="8" t="s">
        <v>34</v>
      </c>
      <c r="C18" s="30"/>
      <c r="D18" s="30"/>
      <c r="E18" s="5"/>
      <c r="F18" s="5"/>
    </row>
    <row r="19" spans="1:6" ht="15">
      <c r="A19" s="1">
        <v>9</v>
      </c>
      <c r="B19" s="8" t="s">
        <v>35</v>
      </c>
      <c r="C19" s="30"/>
      <c r="D19" s="30"/>
      <c r="E19" s="5"/>
      <c r="F19" s="5"/>
    </row>
    <row r="20" spans="1:6" ht="15">
      <c r="A20" s="2" t="s">
        <v>11</v>
      </c>
      <c r="B20" s="8" t="s">
        <v>36</v>
      </c>
      <c r="C20" s="30"/>
      <c r="D20" s="30"/>
      <c r="E20" s="5"/>
      <c r="F20" s="5"/>
    </row>
    <row r="21" spans="1:6" ht="15">
      <c r="A21" s="2" t="s">
        <v>12</v>
      </c>
      <c r="B21" s="8" t="s">
        <v>14</v>
      </c>
      <c r="C21" s="30"/>
      <c r="D21" s="30"/>
      <c r="E21" s="5"/>
      <c r="F21" s="5"/>
    </row>
    <row r="22" spans="1:6" ht="15">
      <c r="A22" s="1">
        <v>10</v>
      </c>
      <c r="B22" s="8" t="s">
        <v>37</v>
      </c>
      <c r="C22" s="30">
        <f>C16</f>
        <v>1845.05</v>
      </c>
      <c r="D22" s="30">
        <f>D16</f>
        <v>261.16999999999996</v>
      </c>
      <c r="E22" s="5"/>
      <c r="F22" s="5"/>
    </row>
    <row r="23" spans="1:6" ht="15">
      <c r="A23" s="1">
        <v>11</v>
      </c>
      <c r="B23" s="8" t="s">
        <v>38</v>
      </c>
      <c r="C23" s="30">
        <f>C22*20%</f>
        <v>369.01</v>
      </c>
      <c r="D23" s="31">
        <f>D22*20%</f>
        <v>52.233999999999995</v>
      </c>
      <c r="E23" s="5"/>
      <c r="F23" s="5"/>
    </row>
    <row r="24" spans="1:6" ht="15">
      <c r="A24" s="1">
        <v>12</v>
      </c>
      <c r="B24" s="1" t="s">
        <v>39</v>
      </c>
      <c r="C24" s="30">
        <f>C22+C23</f>
        <v>2214.06</v>
      </c>
      <c r="D24" s="31">
        <f>D22+D23</f>
        <v>313.40399999999994</v>
      </c>
      <c r="E24" s="5"/>
      <c r="F24" s="5"/>
    </row>
    <row r="25" spans="1:6" ht="45">
      <c r="A25" s="1">
        <v>13</v>
      </c>
      <c r="B25" s="8" t="s">
        <v>40</v>
      </c>
      <c r="C25" s="30" t="s">
        <v>43</v>
      </c>
      <c r="D25" s="31">
        <f>D24/6</f>
        <v>52.23399999999999</v>
      </c>
      <c r="E25" s="5"/>
      <c r="F25" s="5"/>
    </row>
    <row r="26" spans="1:6" ht="15">
      <c r="A26" s="1">
        <v>14</v>
      </c>
      <c r="B26" s="1" t="s">
        <v>41</v>
      </c>
      <c r="C26" s="30">
        <v>174</v>
      </c>
      <c r="D26" s="30">
        <v>174</v>
      </c>
      <c r="E26" s="5"/>
      <c r="F26" s="5"/>
    </row>
    <row r="27" spans="1:6" ht="15">
      <c r="A27" s="5"/>
      <c r="B27" s="5"/>
      <c r="C27" s="5"/>
      <c r="D27" s="5"/>
      <c r="E27" s="5"/>
      <c r="F27" s="5"/>
    </row>
    <row r="28" spans="1:6" ht="15">
      <c r="A28" s="5"/>
      <c r="B28" s="50" t="s">
        <v>42</v>
      </c>
      <c r="C28" s="51"/>
      <c r="D28" s="5"/>
      <c r="E28" s="5"/>
      <c r="F28" s="5"/>
    </row>
    <row r="29" spans="1:6" ht="15">
      <c r="A29" s="5"/>
      <c r="B29" s="5"/>
      <c r="C29" s="5"/>
      <c r="D29" s="5"/>
      <c r="E29" s="5"/>
      <c r="F29" s="5"/>
    </row>
    <row r="30" spans="1:6" ht="15">
      <c r="A30" s="5"/>
      <c r="B30" s="5" t="s">
        <v>76</v>
      </c>
      <c r="C30" s="5" t="s">
        <v>82</v>
      </c>
      <c r="D30" s="5"/>
      <c r="E30" s="5"/>
      <c r="F30" s="5"/>
    </row>
    <row r="31" spans="1:6" ht="15">
      <c r="A31" s="5"/>
      <c r="B31" s="5"/>
      <c r="C31" s="5"/>
      <c r="D31" s="5"/>
      <c r="E31" s="5"/>
      <c r="F31" s="5"/>
    </row>
    <row r="32" spans="1:6" ht="15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38" spans="1:6" ht="15">
      <c r="A38" s="5"/>
      <c r="B38" s="5"/>
      <c r="C38" s="5"/>
      <c r="D38" s="5"/>
      <c r="E38" s="5"/>
      <c r="F38" s="5"/>
    </row>
    <row r="39" spans="1:6" ht="15">
      <c r="A39" s="5"/>
      <c r="B39" s="5"/>
      <c r="C39" s="5"/>
      <c r="D39" s="5"/>
      <c r="E39" s="5"/>
      <c r="F39" s="5"/>
    </row>
    <row r="40" spans="1:6" ht="15">
      <c r="A40" s="5"/>
      <c r="B40" s="5"/>
      <c r="C40" s="5"/>
      <c r="D40" s="5"/>
      <c r="E40" s="5"/>
      <c r="F40" s="5"/>
    </row>
    <row r="41" spans="1:6" ht="15">
      <c r="A41" s="5"/>
      <c r="B41" s="5"/>
      <c r="C41" s="5"/>
      <c r="D41" s="5"/>
      <c r="E41" s="5"/>
      <c r="F41" s="5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5"/>
      <c r="C43" s="5"/>
      <c r="D43" s="5"/>
      <c r="E43" s="5"/>
      <c r="F43" s="5"/>
    </row>
    <row r="44" spans="1:6" ht="15">
      <c r="A44" s="5"/>
      <c r="B44" s="5"/>
      <c r="C44" s="5"/>
      <c r="D44" s="5"/>
      <c r="E44" s="5"/>
      <c r="F44" s="5"/>
    </row>
    <row r="45" spans="1:6" ht="15">
      <c r="A45" s="5"/>
      <c r="B45" s="5"/>
      <c r="C45" s="5"/>
      <c r="D45" s="5"/>
      <c r="E45" s="5"/>
      <c r="F45" s="5"/>
    </row>
    <row r="46" spans="1:6" ht="15">
      <c r="A46" s="5"/>
      <c r="B46" s="5"/>
      <c r="C46" s="5"/>
      <c r="D46" s="5"/>
      <c r="E46" s="5"/>
      <c r="F46" s="5"/>
    </row>
    <row r="47" spans="1:6" ht="15">
      <c r="A47" s="5"/>
      <c r="B47" s="5"/>
      <c r="C47" s="5"/>
      <c r="D47" s="5"/>
      <c r="E47" s="5"/>
      <c r="F47" s="5"/>
    </row>
    <row r="48" spans="1:6" ht="15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59" spans="1:6" ht="15">
      <c r="A59" s="5"/>
      <c r="B59" s="5"/>
      <c r="C59" s="5"/>
      <c r="D59" s="5"/>
      <c r="E59" s="5"/>
      <c r="F59" s="5"/>
    </row>
    <row r="60" spans="1:6" ht="15">
      <c r="A60" s="5"/>
      <c r="B60" s="5"/>
      <c r="C60" s="5"/>
      <c r="D60" s="5"/>
      <c r="E60" s="5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"/>
      <c r="B63" s="5"/>
      <c r="C63" s="5"/>
      <c r="D63" s="5"/>
      <c r="E63" s="5"/>
      <c r="F63" s="5"/>
    </row>
    <row r="64" spans="1:6" ht="15">
      <c r="A64" s="5"/>
      <c r="B64" s="5"/>
      <c r="C64" s="5"/>
      <c r="D64" s="5"/>
      <c r="E64" s="5"/>
      <c r="F64" s="5"/>
    </row>
    <row r="65" spans="1:6" ht="15">
      <c r="A65" s="5"/>
      <c r="B65" s="5"/>
      <c r="C65" s="5"/>
      <c r="D65" s="5"/>
      <c r="E65" s="5"/>
      <c r="F65" s="5"/>
    </row>
    <row r="66" spans="1:6" ht="15">
      <c r="A66" s="5"/>
      <c r="B66" s="5"/>
      <c r="C66" s="5"/>
      <c r="D66" s="5"/>
      <c r="E66" s="5"/>
      <c r="F66" s="5"/>
    </row>
    <row r="67" spans="1:6" ht="15">
      <c r="A67" s="5"/>
      <c r="B67" s="5"/>
      <c r="C67" s="5"/>
      <c r="D67" s="5"/>
      <c r="E67" s="5"/>
      <c r="F67" s="5"/>
    </row>
    <row r="68" spans="1:6" ht="15">
      <c r="A68" s="5"/>
      <c r="B68" s="5"/>
      <c r="C68" s="5"/>
      <c r="D68" s="5"/>
      <c r="E68" s="5"/>
      <c r="F68" s="5"/>
    </row>
    <row r="69" spans="1:6" ht="15">
      <c r="A69" s="5"/>
      <c r="B69" s="5"/>
      <c r="C69" s="5"/>
      <c r="D69" s="5"/>
      <c r="E69" s="5"/>
      <c r="F69" s="5"/>
    </row>
    <row r="70" spans="1:6" ht="15">
      <c r="A70" s="5"/>
      <c r="B70" s="5"/>
      <c r="C70" s="5"/>
      <c r="D70" s="5"/>
      <c r="E70" s="5"/>
      <c r="F70" s="5"/>
    </row>
    <row r="71" spans="1:6" ht="15">
      <c r="A71" s="5"/>
      <c r="B71" s="5"/>
      <c r="C71" s="5"/>
      <c r="D71" s="5"/>
      <c r="E71" s="5"/>
      <c r="F71" s="5"/>
    </row>
    <row r="72" spans="1:6" ht="15">
      <c r="A72" s="5"/>
      <c r="B72" s="5"/>
      <c r="C72" s="5"/>
      <c r="D72" s="5"/>
      <c r="E72" s="5"/>
      <c r="F72" s="5"/>
    </row>
    <row r="73" spans="1:6" ht="15">
      <c r="A73" s="5"/>
      <c r="B73" s="5"/>
      <c r="C73" s="5"/>
      <c r="D73" s="5"/>
      <c r="E73" s="5"/>
      <c r="F73" s="5"/>
    </row>
    <row r="74" spans="1:6" ht="15">
      <c r="A74" s="5"/>
      <c r="B74" s="5"/>
      <c r="C74" s="5"/>
      <c r="D74" s="5"/>
      <c r="E74" s="5"/>
      <c r="F74" s="5"/>
    </row>
    <row r="75" spans="1:6" ht="15">
      <c r="A75" s="5"/>
      <c r="B75" s="5"/>
      <c r="C75" s="5"/>
      <c r="D75" s="5"/>
      <c r="E75" s="5"/>
      <c r="F75" s="5"/>
    </row>
    <row r="76" spans="1:6" ht="15">
      <c r="A76" s="5"/>
      <c r="B76" s="5"/>
      <c r="C76" s="5"/>
      <c r="D76" s="5"/>
      <c r="E76" s="5"/>
      <c r="F76" s="5"/>
    </row>
    <row r="77" spans="1:6" ht="15">
      <c r="A77" s="5"/>
      <c r="B77" s="5"/>
      <c r="C77" s="5"/>
      <c r="D77" s="5"/>
      <c r="E77" s="5"/>
      <c r="F77" s="5"/>
    </row>
    <row r="78" spans="1:6" ht="15">
      <c r="A78" s="5"/>
      <c r="B78" s="5"/>
      <c r="C78" s="5"/>
      <c r="D78" s="5"/>
      <c r="E78" s="5"/>
      <c r="F78" s="5"/>
    </row>
    <row r="79" spans="1:6" ht="15">
      <c r="A79" s="5"/>
      <c r="B79" s="5"/>
      <c r="C79" s="5"/>
      <c r="D79" s="5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</sheetData>
  <sheetProtection/>
  <mergeCells count="6">
    <mergeCell ref="B1:D1"/>
    <mergeCell ref="B28:C28"/>
    <mergeCell ref="A3:D3"/>
    <mergeCell ref="C5:D5"/>
    <mergeCell ref="A5:A7"/>
    <mergeCell ref="B5:B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8515625" style="0" customWidth="1"/>
    <col min="2" max="2" width="39.57421875" style="0" customWidth="1"/>
    <col min="3" max="3" width="13.57421875" style="0" customWidth="1"/>
    <col min="4" max="4" width="12.00390625" style="0" customWidth="1"/>
    <col min="5" max="5" width="13.00390625" style="0" customWidth="1"/>
  </cols>
  <sheetData>
    <row r="1" spans="2:5" ht="85.5" customHeight="1">
      <c r="B1" s="71" t="s">
        <v>87</v>
      </c>
      <c r="C1" s="72"/>
      <c r="D1" s="72"/>
      <c r="E1" s="72"/>
    </row>
    <row r="2" spans="1:5" ht="45" customHeight="1">
      <c r="A2" s="61" t="s">
        <v>77</v>
      </c>
      <c r="B2" s="62"/>
      <c r="C2" s="62"/>
      <c r="D2" s="62"/>
      <c r="E2" s="62"/>
    </row>
    <row r="3" spans="1:5" ht="15">
      <c r="A3" s="51"/>
      <c r="B3" s="51"/>
      <c r="C3" s="51"/>
      <c r="D3" s="51"/>
      <c r="E3" s="51"/>
    </row>
    <row r="4" spans="4:5" ht="15">
      <c r="D4" s="68"/>
      <c r="E4" t="s">
        <v>45</v>
      </c>
    </row>
    <row r="5" spans="1:5" ht="15">
      <c r="A5" s="64" t="s">
        <v>0</v>
      </c>
      <c r="B5" s="64" t="s">
        <v>46</v>
      </c>
      <c r="C5" s="69" t="s">
        <v>13</v>
      </c>
      <c r="D5" s="70"/>
      <c r="E5" s="64" t="s">
        <v>47</v>
      </c>
    </row>
    <row r="6" spans="1:5" ht="15">
      <c r="A6" s="64"/>
      <c r="B6" s="64"/>
      <c r="C6" s="15" t="s">
        <v>48</v>
      </c>
      <c r="D6" s="15" t="s">
        <v>10</v>
      </c>
      <c r="E6" s="64"/>
    </row>
    <row r="7" spans="1:5" ht="1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5">
      <c r="A8" s="3">
        <v>1</v>
      </c>
      <c r="B8" s="10" t="s">
        <v>49</v>
      </c>
      <c r="C8" s="20">
        <f>SUM(C9:C17)</f>
        <v>42782.520938659996</v>
      </c>
      <c r="D8" s="21">
        <f>SUM(D9:D17)</f>
        <v>1653.8100000000002</v>
      </c>
      <c r="E8" s="20">
        <f>SUM(E9:E17)</f>
        <v>89.87902436903545</v>
      </c>
    </row>
    <row r="9" spans="1:5" ht="15">
      <c r="A9" s="11" t="s">
        <v>1</v>
      </c>
      <c r="B9" s="12" t="s">
        <v>50</v>
      </c>
      <c r="C9" s="22">
        <f>D9*C$34/1000</f>
        <v>28918.310938659997</v>
      </c>
      <c r="D9" s="23">
        <v>1117.87</v>
      </c>
      <c r="E9" s="22">
        <f>D9/D$32*100</f>
        <v>60.75248364165995</v>
      </c>
    </row>
    <row r="10" spans="1:5" ht="15">
      <c r="A10" s="11" t="s">
        <v>2</v>
      </c>
      <c r="B10" s="12" t="s">
        <v>51</v>
      </c>
      <c r="C10" s="22">
        <v>771.85</v>
      </c>
      <c r="D10" s="23">
        <v>29.83</v>
      </c>
      <c r="E10" s="22">
        <f aca="true" t="shared" si="0" ref="E10:E17">D10/D$32*100</f>
        <v>1.621160409556314</v>
      </c>
    </row>
    <row r="11" spans="1:5" ht="15">
      <c r="A11" s="11" t="s">
        <v>3</v>
      </c>
      <c r="B11" s="12" t="s">
        <v>52</v>
      </c>
      <c r="C11" s="22">
        <v>7663.31</v>
      </c>
      <c r="D11" s="23">
        <v>296.23</v>
      </c>
      <c r="E11" s="22">
        <f t="shared" si="0"/>
        <v>16.099106541162147</v>
      </c>
    </row>
    <row r="12" spans="1:5" ht="15">
      <c r="A12" s="11" t="s">
        <v>4</v>
      </c>
      <c r="B12" s="12" t="s">
        <v>53</v>
      </c>
      <c r="C12" s="22">
        <v>1685.92</v>
      </c>
      <c r="D12" s="23">
        <v>65.17</v>
      </c>
      <c r="E12" s="22">
        <f t="shared" si="0"/>
        <v>3.54177083106889</v>
      </c>
    </row>
    <row r="13" spans="1:5" ht="15">
      <c r="A13" s="11" t="s">
        <v>5</v>
      </c>
      <c r="B13" s="12" t="s">
        <v>54</v>
      </c>
      <c r="C13" s="22">
        <v>1413.37</v>
      </c>
      <c r="D13" s="23">
        <v>54.64</v>
      </c>
      <c r="E13" s="22">
        <f t="shared" si="0"/>
        <v>2.969500663029064</v>
      </c>
    </row>
    <row r="14" spans="1:5" ht="15">
      <c r="A14" s="11" t="s">
        <v>6</v>
      </c>
      <c r="B14" s="12" t="s">
        <v>55</v>
      </c>
      <c r="C14" s="22">
        <v>118.33</v>
      </c>
      <c r="D14" s="23">
        <v>4.57</v>
      </c>
      <c r="E14" s="22">
        <f t="shared" si="0"/>
        <v>0.24836416599639138</v>
      </c>
    </row>
    <row r="15" spans="1:5" ht="15">
      <c r="A15" s="11" t="s">
        <v>7</v>
      </c>
      <c r="B15" s="12" t="s">
        <v>56</v>
      </c>
      <c r="C15" s="22">
        <v>87.82</v>
      </c>
      <c r="D15" s="23">
        <v>3.39</v>
      </c>
      <c r="E15" s="22">
        <f t="shared" si="0"/>
        <v>0.1842351253233625</v>
      </c>
    </row>
    <row r="16" spans="1:5" ht="15">
      <c r="A16" s="11" t="s">
        <v>8</v>
      </c>
      <c r="B16" s="12" t="s">
        <v>57</v>
      </c>
      <c r="C16" s="22">
        <v>877.57</v>
      </c>
      <c r="D16" s="23">
        <v>33.92</v>
      </c>
      <c r="E16" s="22">
        <f t="shared" si="0"/>
        <v>1.8434381861263887</v>
      </c>
    </row>
    <row r="17" spans="1:5" ht="15">
      <c r="A17" s="11" t="s">
        <v>9</v>
      </c>
      <c r="B17" s="12" t="s">
        <v>58</v>
      </c>
      <c r="C17" s="22">
        <v>1246.04</v>
      </c>
      <c r="D17" s="23">
        <v>48.19</v>
      </c>
      <c r="E17" s="22">
        <f t="shared" si="0"/>
        <v>2.618964805112932</v>
      </c>
    </row>
    <row r="18" spans="1:5" ht="15">
      <c r="A18" s="3">
        <v>2</v>
      </c>
      <c r="B18" s="10" t="s">
        <v>59</v>
      </c>
      <c r="C18" s="20">
        <f>SUM(C19:C24)</f>
        <v>4068.18</v>
      </c>
      <c r="D18" s="21">
        <f>SUM(D19:D24)</f>
        <v>157.26000000000002</v>
      </c>
      <c r="E18" s="20">
        <f>SUM(E19:E24)</f>
        <v>8.546553335797046</v>
      </c>
    </row>
    <row r="19" spans="1:5" ht="15">
      <c r="A19" s="11" t="s">
        <v>25</v>
      </c>
      <c r="B19" s="12" t="s">
        <v>51</v>
      </c>
      <c r="C19" s="22">
        <v>916</v>
      </c>
      <c r="D19" s="23">
        <v>35.4</v>
      </c>
      <c r="E19" s="22">
        <f aca="true" t="shared" si="1" ref="E19:E24">D19/D$32*100</f>
        <v>1.9238712201908652</v>
      </c>
    </row>
    <row r="20" spans="1:5" ht="15">
      <c r="A20" s="11" t="s">
        <v>26</v>
      </c>
      <c r="B20" s="12" t="s">
        <v>52</v>
      </c>
      <c r="C20" s="22">
        <v>2082.91</v>
      </c>
      <c r="D20" s="23">
        <v>80.51</v>
      </c>
      <c r="E20" s="22">
        <f t="shared" si="1"/>
        <v>4.3754483598182645</v>
      </c>
    </row>
    <row r="21" spans="1:5" ht="15">
      <c r="A21" s="11" t="s">
        <v>64</v>
      </c>
      <c r="B21" s="12" t="s">
        <v>53</v>
      </c>
      <c r="C21" s="22">
        <v>458.24</v>
      </c>
      <c r="D21" s="23">
        <v>17.71</v>
      </c>
      <c r="E21" s="22">
        <f t="shared" si="1"/>
        <v>0.9624790765418143</v>
      </c>
    </row>
    <row r="22" spans="1:5" ht="15">
      <c r="A22" s="11" t="s">
        <v>65</v>
      </c>
      <c r="B22" s="12" t="s">
        <v>54</v>
      </c>
      <c r="C22" s="22">
        <v>186.29</v>
      </c>
      <c r="D22" s="23">
        <v>7.2</v>
      </c>
      <c r="E22" s="22">
        <f t="shared" si="1"/>
        <v>0.3912958413947522</v>
      </c>
    </row>
    <row r="23" spans="1:5" ht="15">
      <c r="A23" s="11" t="s">
        <v>66</v>
      </c>
      <c r="B23" s="12" t="s">
        <v>60</v>
      </c>
      <c r="C23" s="22">
        <v>306.88</v>
      </c>
      <c r="D23" s="23">
        <v>11.86</v>
      </c>
      <c r="E23" s="22">
        <f t="shared" si="1"/>
        <v>0.644551205408578</v>
      </c>
    </row>
    <row r="24" spans="1:5" ht="15">
      <c r="A24" s="11" t="s">
        <v>67</v>
      </c>
      <c r="B24" s="12" t="s">
        <v>58</v>
      </c>
      <c r="C24" s="22">
        <v>117.86</v>
      </c>
      <c r="D24" s="23">
        <v>4.58</v>
      </c>
      <c r="E24" s="22">
        <f t="shared" si="1"/>
        <v>0.24890763244277297</v>
      </c>
    </row>
    <row r="25" spans="1:5" ht="15">
      <c r="A25" s="3">
        <v>3</v>
      </c>
      <c r="B25" s="10" t="s">
        <v>61</v>
      </c>
      <c r="C25" s="20">
        <f>SUM(C26:C30)</f>
        <v>749.5600000000001</v>
      </c>
      <c r="D25" s="21">
        <f>SUM(D26:D30)</f>
        <v>28.97</v>
      </c>
      <c r="E25" s="20">
        <f>SUM(E26:E30)</f>
        <v>1.5744222951674964</v>
      </c>
    </row>
    <row r="26" spans="1:5" ht="15">
      <c r="A26" s="11" t="s">
        <v>16</v>
      </c>
      <c r="B26" s="12" t="s">
        <v>52</v>
      </c>
      <c r="C26" s="22">
        <v>566.71</v>
      </c>
      <c r="D26" s="23">
        <v>21.9</v>
      </c>
      <c r="E26" s="22">
        <f aca="true" t="shared" si="2" ref="E26:E31">D26/D$32*100</f>
        <v>1.1901915175757047</v>
      </c>
    </row>
    <row r="27" spans="1:5" ht="15">
      <c r="A27" s="11" t="s">
        <v>17</v>
      </c>
      <c r="B27" s="12" t="s">
        <v>53</v>
      </c>
      <c r="C27" s="22">
        <v>124.68</v>
      </c>
      <c r="D27" s="23">
        <v>4.82</v>
      </c>
      <c r="E27" s="22">
        <f t="shared" si="2"/>
        <v>0.2619508271559314</v>
      </c>
    </row>
    <row r="28" spans="1:5" ht="15">
      <c r="A28" s="11" t="s">
        <v>18</v>
      </c>
      <c r="B28" s="12" t="s">
        <v>54</v>
      </c>
      <c r="C28" s="22">
        <v>9.54</v>
      </c>
      <c r="D28" s="23">
        <v>0.37</v>
      </c>
      <c r="E28" s="22">
        <f t="shared" si="2"/>
        <v>0.020108258516119214</v>
      </c>
    </row>
    <row r="29" spans="1:5" ht="15">
      <c r="A29" s="11" t="s">
        <v>68</v>
      </c>
      <c r="B29" s="12" t="s">
        <v>57</v>
      </c>
      <c r="C29" s="22">
        <v>26.8</v>
      </c>
      <c r="D29" s="23">
        <v>1.04</v>
      </c>
      <c r="E29" s="22">
        <f t="shared" si="2"/>
        <v>0.05652051042368644</v>
      </c>
    </row>
    <row r="30" spans="1:5" ht="15">
      <c r="A30" s="11" t="s">
        <v>85</v>
      </c>
      <c r="B30" s="12" t="s">
        <v>58</v>
      </c>
      <c r="C30" s="22">
        <v>21.83</v>
      </c>
      <c r="D30" s="23">
        <v>0.84</v>
      </c>
      <c r="E30" s="22">
        <f t="shared" si="2"/>
        <v>0.045651181496054426</v>
      </c>
    </row>
    <row r="31" spans="1:5" ht="15">
      <c r="A31" s="19" t="s">
        <v>80</v>
      </c>
      <c r="B31" s="13" t="s">
        <v>81</v>
      </c>
      <c r="C31" s="24">
        <f>D31*C$34/1000</f>
        <v>0</v>
      </c>
      <c r="D31" s="25">
        <v>0</v>
      </c>
      <c r="E31" s="24">
        <f t="shared" si="2"/>
        <v>0</v>
      </c>
    </row>
    <row r="32" spans="1:5" ht="27">
      <c r="A32" s="3">
        <v>5</v>
      </c>
      <c r="B32" s="13" t="s">
        <v>15</v>
      </c>
      <c r="C32" s="20">
        <f>C8+C18+C25</f>
        <v>47600.260938659994</v>
      </c>
      <c r="D32" s="21">
        <f>D25+D18+D8</f>
        <v>1840.0400000000002</v>
      </c>
      <c r="E32" s="20">
        <f>SUM(E8,E18,E25)</f>
        <v>99.99999999999999</v>
      </c>
    </row>
    <row r="33" spans="1:5" ht="15">
      <c r="A33" s="3">
        <v>6</v>
      </c>
      <c r="B33" s="13" t="s">
        <v>62</v>
      </c>
      <c r="C33" s="21"/>
      <c r="D33" s="21">
        <f>D32</f>
        <v>1840.0400000000002</v>
      </c>
      <c r="E33" s="21"/>
    </row>
    <row r="34" spans="1:5" ht="15">
      <c r="A34" s="3">
        <v>7</v>
      </c>
      <c r="B34" s="13" t="s">
        <v>63</v>
      </c>
      <c r="C34" s="21">
        <v>25869.118</v>
      </c>
      <c r="D34" s="21"/>
      <c r="E34" s="21"/>
    </row>
    <row r="35" spans="1:5" ht="15">
      <c r="A35" s="17">
        <v>8</v>
      </c>
      <c r="B35" s="18" t="s">
        <v>74</v>
      </c>
      <c r="C35" s="26"/>
      <c r="D35" s="27">
        <v>3</v>
      </c>
      <c r="E35" s="26"/>
    </row>
    <row r="37" spans="2:5" ht="15">
      <c r="B37" s="14" t="s">
        <v>71</v>
      </c>
      <c r="C37" s="28"/>
      <c r="D37" s="28"/>
      <c r="E37" s="28"/>
    </row>
    <row r="38" spans="2:5" ht="15">
      <c r="B38" s="14" t="s">
        <v>69</v>
      </c>
      <c r="C38" s="28"/>
      <c r="D38" s="63" t="s">
        <v>70</v>
      </c>
      <c r="E38" s="63"/>
    </row>
    <row r="39" spans="2:5" ht="15">
      <c r="B39" s="28"/>
      <c r="C39" s="28"/>
      <c r="D39" s="28"/>
      <c r="E39" s="28"/>
    </row>
    <row r="40" spans="2:5" ht="15">
      <c r="B40" s="16" t="s">
        <v>72</v>
      </c>
      <c r="C40" s="16"/>
      <c r="D40" s="16" t="s">
        <v>82</v>
      </c>
      <c r="E40" s="28"/>
    </row>
  </sheetData>
  <sheetProtection/>
  <mergeCells count="7">
    <mergeCell ref="B1:E1"/>
    <mergeCell ref="A2:E3"/>
    <mergeCell ref="D38:E38"/>
    <mergeCell ref="C5:D5"/>
    <mergeCell ref="A5:A6"/>
    <mergeCell ref="B5:B6"/>
    <mergeCell ref="E5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421875" style="0" customWidth="1"/>
    <col min="4" max="4" width="9.7109375" style="0" customWidth="1"/>
    <col min="5" max="5" width="11.7109375" style="0" customWidth="1"/>
  </cols>
  <sheetData>
    <row r="1" spans="2:5" ht="80.25" customHeight="1">
      <c r="B1" s="66" t="s">
        <v>86</v>
      </c>
      <c r="C1" s="66"/>
      <c r="D1" s="66"/>
      <c r="E1" s="66"/>
    </row>
    <row r="2" spans="1:5" ht="42.75" customHeight="1">
      <c r="A2" s="61" t="s">
        <v>78</v>
      </c>
      <c r="B2" s="62"/>
      <c r="C2" s="62"/>
      <c r="D2" s="62"/>
      <c r="E2" s="62"/>
    </row>
    <row r="3" ht="1.5" customHeight="1"/>
    <row r="4" ht="15">
      <c r="E4" t="s">
        <v>45</v>
      </c>
    </row>
    <row r="5" spans="1:5" ht="28.5" customHeight="1">
      <c r="A5" s="64" t="s">
        <v>0</v>
      </c>
      <c r="B5" s="64" t="s">
        <v>46</v>
      </c>
      <c r="C5" s="64" t="s">
        <v>73</v>
      </c>
      <c r="D5" s="64"/>
      <c r="E5" s="64" t="s">
        <v>47</v>
      </c>
    </row>
    <row r="6" spans="1:5" ht="15">
      <c r="A6" s="64"/>
      <c r="B6" s="64"/>
      <c r="C6" s="15" t="s">
        <v>48</v>
      </c>
      <c r="D6" s="15" t="s">
        <v>10</v>
      </c>
      <c r="E6" s="64"/>
    </row>
    <row r="7" spans="1:5" ht="1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5">
      <c r="A8" s="3">
        <v>1</v>
      </c>
      <c r="B8" s="10" t="s">
        <v>49</v>
      </c>
      <c r="C8" s="20">
        <f>SUM(C9:C17)</f>
        <v>26870.73</v>
      </c>
      <c r="D8" s="21">
        <f>SUM(D9:D17)</f>
        <v>1608.93</v>
      </c>
      <c r="E8" s="20">
        <f>SUM(E9:E17)</f>
        <v>89.62599434033733</v>
      </c>
    </row>
    <row r="9" spans="1:5" ht="15">
      <c r="A9" s="11" t="s">
        <v>1</v>
      </c>
      <c r="B9" s="12" t="s">
        <v>50</v>
      </c>
      <c r="C9" s="22">
        <v>17942.72</v>
      </c>
      <c r="D9" s="23">
        <v>1074.34</v>
      </c>
      <c r="E9" s="22">
        <f>D9/D$32*100</f>
        <v>59.84647608012656</v>
      </c>
    </row>
    <row r="10" spans="1:5" ht="15">
      <c r="A10" s="11" t="s">
        <v>2</v>
      </c>
      <c r="B10" s="12" t="s">
        <v>51</v>
      </c>
      <c r="C10" s="22">
        <v>498.25</v>
      </c>
      <c r="D10" s="23">
        <v>29.83</v>
      </c>
      <c r="E10" s="22">
        <f aca="true" t="shared" si="0" ref="E10:E17">D10/D$32*100</f>
        <v>1.6616903228681565</v>
      </c>
    </row>
    <row r="11" spans="1:5" ht="15.75" customHeight="1">
      <c r="A11" s="11" t="s">
        <v>3</v>
      </c>
      <c r="B11" s="12" t="s">
        <v>52</v>
      </c>
      <c r="C11" s="22">
        <v>4946.89</v>
      </c>
      <c r="D11" s="23">
        <v>296.23</v>
      </c>
      <c r="E11" s="22">
        <f t="shared" si="0"/>
        <v>16.501593172753402</v>
      </c>
    </row>
    <row r="12" spans="1:5" ht="15.75" customHeight="1">
      <c r="A12" s="11" t="s">
        <v>4</v>
      </c>
      <c r="B12" s="12" t="s">
        <v>53</v>
      </c>
      <c r="C12" s="22">
        <v>1088.31</v>
      </c>
      <c r="D12" s="23">
        <v>65.17</v>
      </c>
      <c r="E12" s="22">
        <f t="shared" si="0"/>
        <v>3.6303170748011313</v>
      </c>
    </row>
    <row r="13" spans="1:5" ht="15.75" customHeight="1">
      <c r="A13" s="11" t="s">
        <v>5</v>
      </c>
      <c r="B13" s="12" t="s">
        <v>54</v>
      </c>
      <c r="C13" s="22">
        <v>912.37</v>
      </c>
      <c r="D13" s="23">
        <v>54.64</v>
      </c>
      <c r="E13" s="22">
        <f t="shared" si="0"/>
        <v>3.043739833775262</v>
      </c>
    </row>
    <row r="14" spans="1:5" ht="15" customHeight="1">
      <c r="A14" s="11" t="s">
        <v>6</v>
      </c>
      <c r="B14" s="12" t="s">
        <v>55</v>
      </c>
      <c r="C14" s="22">
        <v>76.39</v>
      </c>
      <c r="D14" s="23">
        <v>4.57</v>
      </c>
      <c r="E14" s="22">
        <f t="shared" si="0"/>
        <v>0.2545734084984068</v>
      </c>
    </row>
    <row r="15" spans="1:5" ht="14.25" customHeight="1">
      <c r="A15" s="11" t="s">
        <v>7</v>
      </c>
      <c r="B15" s="12" t="s">
        <v>56</v>
      </c>
      <c r="C15" s="22">
        <v>56.67</v>
      </c>
      <c r="D15" s="23">
        <v>3.39</v>
      </c>
      <c r="E15" s="22">
        <f t="shared" si="0"/>
        <v>0.18884110608525145</v>
      </c>
    </row>
    <row r="16" spans="1:5" ht="14.25" customHeight="1">
      <c r="A16" s="11" t="s">
        <v>8</v>
      </c>
      <c r="B16" s="12" t="s">
        <v>57</v>
      </c>
      <c r="C16" s="22">
        <v>566.49</v>
      </c>
      <c r="D16" s="23">
        <v>33.92</v>
      </c>
      <c r="E16" s="22">
        <f t="shared" si="0"/>
        <v>1.8895251676730764</v>
      </c>
    </row>
    <row r="17" spans="1:5" ht="15.75" customHeight="1">
      <c r="A17" s="11" t="s">
        <v>9</v>
      </c>
      <c r="B17" s="12" t="s">
        <v>58</v>
      </c>
      <c r="C17" s="22">
        <v>782.64</v>
      </c>
      <c r="D17" s="23">
        <v>46.84</v>
      </c>
      <c r="E17" s="22">
        <f t="shared" si="0"/>
        <v>2.6092381737561</v>
      </c>
    </row>
    <row r="18" spans="1:5" ht="20.25" customHeight="1">
      <c r="A18" s="3">
        <v>2</v>
      </c>
      <c r="B18" s="10" t="s">
        <v>59</v>
      </c>
      <c r="C18" s="20">
        <f>SUM(C19:C24)</f>
        <v>2626.5400000000004</v>
      </c>
      <c r="D18" s="21">
        <f>SUM(D19:D24)</f>
        <v>157.26000000000002</v>
      </c>
      <c r="E18" s="20">
        <f>SUM(E19:E24)</f>
        <v>8.760221930078655</v>
      </c>
    </row>
    <row r="19" spans="1:5" ht="19.5" customHeight="1">
      <c r="A19" s="11" t="s">
        <v>25</v>
      </c>
      <c r="B19" s="12" t="s">
        <v>51</v>
      </c>
      <c r="C19" s="22">
        <v>591.3</v>
      </c>
      <c r="D19" s="23">
        <v>35.4</v>
      </c>
      <c r="E19" s="22">
        <f aca="true" t="shared" si="1" ref="E19:E24">D19/D$32*100</f>
        <v>1.971969072394661</v>
      </c>
    </row>
    <row r="20" spans="1:5" ht="18.75" customHeight="1">
      <c r="A20" s="11" t="s">
        <v>26</v>
      </c>
      <c r="B20" s="12" t="s">
        <v>52</v>
      </c>
      <c r="C20" s="22">
        <v>1344.58</v>
      </c>
      <c r="D20" s="23">
        <v>80.51</v>
      </c>
      <c r="E20" s="22">
        <f t="shared" si="1"/>
        <v>4.484837006172151</v>
      </c>
    </row>
    <row r="21" spans="1:5" ht="15.75" customHeight="1">
      <c r="A21" s="11" t="s">
        <v>64</v>
      </c>
      <c r="B21" s="12" t="s">
        <v>53</v>
      </c>
      <c r="C21" s="22">
        <v>295.81</v>
      </c>
      <c r="D21" s="23">
        <v>17.71</v>
      </c>
      <c r="E21" s="22">
        <f t="shared" si="1"/>
        <v>0.9865415896076115</v>
      </c>
    </row>
    <row r="22" spans="1:5" ht="16.5" customHeight="1">
      <c r="A22" s="11" t="s">
        <v>65</v>
      </c>
      <c r="B22" s="12" t="s">
        <v>54</v>
      </c>
      <c r="C22" s="22">
        <v>120.25</v>
      </c>
      <c r="D22" s="23">
        <v>7.2</v>
      </c>
      <c r="E22" s="22">
        <f t="shared" si="1"/>
        <v>0.401078455402304</v>
      </c>
    </row>
    <row r="23" spans="1:5" ht="15" customHeight="1">
      <c r="A23" s="11" t="s">
        <v>66</v>
      </c>
      <c r="B23" s="12" t="s">
        <v>60</v>
      </c>
      <c r="C23" s="22">
        <v>198.09</v>
      </c>
      <c r="D23" s="23">
        <v>11.86</v>
      </c>
      <c r="E23" s="22">
        <f t="shared" si="1"/>
        <v>0.6606653445932396</v>
      </c>
    </row>
    <row r="24" spans="1:5" ht="14.25" customHeight="1">
      <c r="A24" s="11" t="s">
        <v>67</v>
      </c>
      <c r="B24" s="12" t="s">
        <v>58</v>
      </c>
      <c r="C24" s="22">
        <v>76.51</v>
      </c>
      <c r="D24" s="23">
        <v>4.58</v>
      </c>
      <c r="E24" s="22">
        <f t="shared" si="1"/>
        <v>0.2551304619086878</v>
      </c>
    </row>
    <row r="25" spans="1:5" ht="15.75" customHeight="1">
      <c r="A25" s="3">
        <v>3</v>
      </c>
      <c r="B25" s="10" t="s">
        <v>61</v>
      </c>
      <c r="C25" s="20">
        <f>SUM(C26:C30)</f>
        <v>483.86</v>
      </c>
      <c r="D25" s="21">
        <f>SUM(D26:D30)</f>
        <v>28.97</v>
      </c>
      <c r="E25" s="20">
        <f>SUM(E26:E30)</f>
        <v>1.613783729583992</v>
      </c>
    </row>
    <row r="26" spans="1:5" ht="16.5" customHeight="1">
      <c r="A26" s="11" t="s">
        <v>16</v>
      </c>
      <c r="B26" s="12" t="s">
        <v>52</v>
      </c>
      <c r="C26" s="22">
        <v>365.83</v>
      </c>
      <c r="D26" s="23">
        <v>21.9</v>
      </c>
      <c r="E26" s="22">
        <f aca="true" t="shared" si="2" ref="E26:E31">D26/D$32*100</f>
        <v>1.219946968515341</v>
      </c>
    </row>
    <row r="27" spans="1:5" ht="14.25" customHeight="1">
      <c r="A27" s="11" t="s">
        <v>17</v>
      </c>
      <c r="B27" s="12" t="s">
        <v>53</v>
      </c>
      <c r="C27" s="22">
        <v>80.48</v>
      </c>
      <c r="D27" s="23">
        <v>4.82</v>
      </c>
      <c r="E27" s="22">
        <f t="shared" si="2"/>
        <v>0.2684997437554313</v>
      </c>
    </row>
    <row r="28" spans="1:5" ht="14.25" customHeight="1">
      <c r="A28" s="11" t="s">
        <v>18</v>
      </c>
      <c r="B28" s="12" t="s">
        <v>54</v>
      </c>
      <c r="C28" s="22">
        <v>6.16</v>
      </c>
      <c r="D28" s="23">
        <v>0.37</v>
      </c>
      <c r="E28" s="22">
        <f t="shared" si="2"/>
        <v>0.020610976180396177</v>
      </c>
    </row>
    <row r="29" spans="1:5" ht="15.75" customHeight="1">
      <c r="A29" s="11" t="s">
        <v>68</v>
      </c>
      <c r="B29" s="12" t="s">
        <v>57</v>
      </c>
      <c r="C29" s="22">
        <v>17.3</v>
      </c>
      <c r="D29" s="23">
        <v>1.04</v>
      </c>
      <c r="E29" s="22">
        <f t="shared" si="2"/>
        <v>0.05793355466922168</v>
      </c>
    </row>
    <row r="30" spans="1:5" ht="15" customHeight="1">
      <c r="A30" s="11" t="s">
        <v>85</v>
      </c>
      <c r="B30" s="12" t="s">
        <v>58</v>
      </c>
      <c r="C30" s="22">
        <v>14.09</v>
      </c>
      <c r="D30" s="23">
        <v>0.84</v>
      </c>
      <c r="E30" s="22">
        <f t="shared" si="2"/>
        <v>0.04679248646360212</v>
      </c>
    </row>
    <row r="31" spans="1:5" ht="15" customHeight="1">
      <c r="A31" s="19" t="s">
        <v>80</v>
      </c>
      <c r="B31" s="13" t="s">
        <v>81</v>
      </c>
      <c r="C31" s="24">
        <f>D31*C$34/1000</f>
        <v>0</v>
      </c>
      <c r="D31" s="25">
        <v>0</v>
      </c>
      <c r="E31" s="24">
        <f t="shared" si="2"/>
        <v>0</v>
      </c>
    </row>
    <row r="32" spans="1:5" ht="18.75" customHeight="1">
      <c r="A32" s="3">
        <v>5</v>
      </c>
      <c r="B32" s="13" t="s">
        <v>15</v>
      </c>
      <c r="C32" s="20">
        <f>C8+C18+C25</f>
        <v>29981.13</v>
      </c>
      <c r="D32" s="21">
        <f>SUM(D8,D18,D25)</f>
        <v>1795.16</v>
      </c>
      <c r="E32" s="20">
        <f>SUM(E8,E18,E25)</f>
        <v>99.99999999999997</v>
      </c>
    </row>
    <row r="33" spans="1:5" ht="15">
      <c r="A33" s="3">
        <v>6</v>
      </c>
      <c r="B33" s="13" t="s">
        <v>62</v>
      </c>
      <c r="C33" s="21"/>
      <c r="D33" s="21">
        <f>D32</f>
        <v>1795.16</v>
      </c>
      <c r="E33" s="21"/>
    </row>
    <row r="34" spans="1:5" ht="15">
      <c r="A34" s="3">
        <v>7</v>
      </c>
      <c r="B34" s="13" t="s">
        <v>63</v>
      </c>
      <c r="C34" s="21">
        <v>16701.154</v>
      </c>
      <c r="D34" s="21"/>
      <c r="E34" s="21"/>
    </row>
    <row r="35" spans="1:5" ht="15">
      <c r="A35" s="17">
        <v>8</v>
      </c>
      <c r="B35" s="18" t="s">
        <v>74</v>
      </c>
      <c r="C35" s="26"/>
      <c r="D35" s="21">
        <v>3</v>
      </c>
      <c r="E35" s="26"/>
    </row>
    <row r="37" ht="15">
      <c r="B37" s="14" t="s">
        <v>71</v>
      </c>
    </row>
    <row r="38" spans="2:5" ht="14.25" customHeight="1">
      <c r="B38" s="14" t="s">
        <v>69</v>
      </c>
      <c r="D38" s="63" t="s">
        <v>70</v>
      </c>
      <c r="E38" s="63"/>
    </row>
    <row r="40" spans="2:4" ht="15">
      <c r="B40" s="16" t="s">
        <v>72</v>
      </c>
      <c r="C40" s="16"/>
      <c r="D40" s="16" t="s">
        <v>82</v>
      </c>
    </row>
  </sheetData>
  <sheetProtection/>
  <mergeCells count="7">
    <mergeCell ref="B1:E1"/>
    <mergeCell ref="D38:E38"/>
    <mergeCell ref="A2:E2"/>
    <mergeCell ref="A5:A6"/>
    <mergeCell ref="B5:B6"/>
    <mergeCell ref="C5:D5"/>
    <mergeCell ref="E5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06" zoomScaleNormal="106" zoomScalePageLayoutView="0" workbookViewId="0" topLeftCell="A1">
      <selection activeCell="F5" sqref="F5"/>
    </sheetView>
  </sheetViews>
  <sheetFormatPr defaultColWidth="9.140625" defaultRowHeight="15"/>
  <cols>
    <col min="1" max="1" width="6.00390625" style="0" customWidth="1"/>
    <col min="2" max="2" width="36.57421875" style="0" customWidth="1"/>
    <col min="3" max="3" width="10.421875" style="0" customWidth="1"/>
    <col min="4" max="4" width="18.57421875" style="0" customWidth="1"/>
    <col min="5" max="5" width="12.8515625" style="0" customWidth="1"/>
  </cols>
  <sheetData>
    <row r="1" spans="2:5" ht="78" customHeight="1">
      <c r="B1" s="66" t="s">
        <v>88</v>
      </c>
      <c r="C1" s="67"/>
      <c r="D1" s="67"/>
      <c r="E1" s="67"/>
    </row>
    <row r="2" spans="1:5" ht="38.25" customHeight="1">
      <c r="A2" s="61" t="s">
        <v>79</v>
      </c>
      <c r="B2" s="62"/>
      <c r="C2" s="62"/>
      <c r="D2" s="62"/>
      <c r="E2" s="62"/>
    </row>
    <row r="4" ht="15">
      <c r="E4" t="s">
        <v>45</v>
      </c>
    </row>
    <row r="5" spans="1:5" ht="30" customHeight="1">
      <c r="A5" s="64" t="s">
        <v>0</v>
      </c>
      <c r="B5" s="64" t="s">
        <v>46</v>
      </c>
      <c r="C5" s="64" t="s">
        <v>75</v>
      </c>
      <c r="D5" s="64"/>
      <c r="E5" s="64" t="s">
        <v>47</v>
      </c>
    </row>
    <row r="6" spans="1:5" ht="15">
      <c r="A6" s="64"/>
      <c r="B6" s="64"/>
      <c r="C6" s="15" t="s">
        <v>48</v>
      </c>
      <c r="D6" s="15" t="s">
        <v>10</v>
      </c>
      <c r="E6" s="64"/>
    </row>
    <row r="7" spans="1:5" ht="15">
      <c r="A7" s="9">
        <v>1</v>
      </c>
      <c r="B7" s="9">
        <v>2</v>
      </c>
      <c r="C7" s="9">
        <v>3</v>
      </c>
      <c r="D7" s="9">
        <v>4</v>
      </c>
      <c r="E7" s="9">
        <v>5</v>
      </c>
    </row>
    <row r="8" spans="1:5" ht="16.5" customHeight="1">
      <c r="A8" s="3">
        <v>1</v>
      </c>
      <c r="B8" s="10" t="s">
        <v>49</v>
      </c>
      <c r="C8" s="20">
        <f>SUM(C9:C17)</f>
        <v>5681.85</v>
      </c>
      <c r="D8" s="21">
        <v>1616.05</v>
      </c>
      <c r="E8" s="20">
        <f>SUM(E9:E17)</f>
        <v>89.66753223694431</v>
      </c>
    </row>
    <row r="9" spans="1:5" ht="15.75" customHeight="1">
      <c r="A9" s="11" t="s">
        <v>1</v>
      </c>
      <c r="B9" s="12" t="s">
        <v>50</v>
      </c>
      <c r="C9" s="22">
        <v>3803.68</v>
      </c>
      <c r="D9" s="23">
        <v>1081.85</v>
      </c>
      <c r="E9" s="22">
        <f>D9/D$32*100</f>
        <v>60.026743902168356</v>
      </c>
    </row>
    <row r="10" spans="1:5" ht="15" customHeight="1">
      <c r="A10" s="11" t="s">
        <v>2</v>
      </c>
      <c r="B10" s="12" t="s">
        <v>51</v>
      </c>
      <c r="C10" s="22">
        <v>104.76</v>
      </c>
      <c r="D10" s="23">
        <v>29.8</v>
      </c>
      <c r="E10" s="22">
        <f aca="true" t="shared" si="0" ref="E10:E17">D10/D$32*100</f>
        <v>1.653461171405109</v>
      </c>
    </row>
    <row r="11" spans="1:5" ht="14.25" customHeight="1">
      <c r="A11" s="11" t="s">
        <v>3</v>
      </c>
      <c r="B11" s="12" t="s">
        <v>52</v>
      </c>
      <c r="C11" s="22">
        <v>1040.15</v>
      </c>
      <c r="D11" s="23">
        <v>295.84</v>
      </c>
      <c r="E11" s="22">
        <f t="shared" si="0"/>
        <v>16.414763521761326</v>
      </c>
    </row>
    <row r="12" spans="1:5" ht="13.5" customHeight="1">
      <c r="A12" s="11" t="s">
        <v>4</v>
      </c>
      <c r="B12" s="12" t="s">
        <v>53</v>
      </c>
      <c r="C12" s="22">
        <v>228.83</v>
      </c>
      <c r="D12" s="23">
        <v>65.08</v>
      </c>
      <c r="E12" s="22">
        <f t="shared" si="0"/>
        <v>3.6109816454712917</v>
      </c>
    </row>
    <row r="13" spans="1:5" ht="14.25" customHeight="1">
      <c r="A13" s="11" t="s">
        <v>5</v>
      </c>
      <c r="B13" s="12" t="s">
        <v>54</v>
      </c>
      <c r="C13" s="22">
        <v>191.84</v>
      </c>
      <c r="D13" s="23">
        <v>54.56</v>
      </c>
      <c r="E13" s="22">
        <f t="shared" si="0"/>
        <v>3.0272765608007637</v>
      </c>
    </row>
    <row r="14" spans="1:5" ht="15" customHeight="1">
      <c r="A14" s="11" t="s">
        <v>6</v>
      </c>
      <c r="B14" s="12" t="s">
        <v>55</v>
      </c>
      <c r="C14" s="22">
        <v>16.06</v>
      </c>
      <c r="D14" s="23">
        <v>4.57</v>
      </c>
      <c r="E14" s="22">
        <f t="shared" si="0"/>
        <v>0.2535677031315889</v>
      </c>
    </row>
    <row r="15" spans="1:5" ht="15" customHeight="1">
      <c r="A15" s="11" t="s">
        <v>7</v>
      </c>
      <c r="B15" s="12" t="s">
        <v>56</v>
      </c>
      <c r="C15" s="22">
        <v>11.91</v>
      </c>
      <c r="D15" s="23">
        <v>3.39</v>
      </c>
      <c r="E15" s="22">
        <f t="shared" si="0"/>
        <v>0.18809507956588323</v>
      </c>
    </row>
    <row r="16" spans="1:5" ht="16.5" customHeight="1">
      <c r="A16" s="11" t="s">
        <v>8</v>
      </c>
      <c r="B16" s="12" t="s">
        <v>57</v>
      </c>
      <c r="C16" s="22">
        <v>119.11</v>
      </c>
      <c r="D16" s="23">
        <v>33.9</v>
      </c>
      <c r="E16" s="22">
        <f t="shared" si="0"/>
        <v>1.8809507956588323</v>
      </c>
    </row>
    <row r="17" spans="1:5" ht="13.5" customHeight="1">
      <c r="A17" s="11" t="s">
        <v>9</v>
      </c>
      <c r="B17" s="12" t="s">
        <v>58</v>
      </c>
      <c r="C17" s="22">
        <v>165.51</v>
      </c>
      <c r="D17" s="23">
        <v>47.07</v>
      </c>
      <c r="E17" s="22">
        <f t="shared" si="0"/>
        <v>2.611691856981157</v>
      </c>
    </row>
    <row r="18" spans="1:5" ht="13.5" customHeight="1">
      <c r="A18" s="3">
        <v>2</v>
      </c>
      <c r="B18" s="10" t="s">
        <v>59</v>
      </c>
      <c r="C18" s="20">
        <f>SUM(C19:C24)</f>
        <v>552.9399999999999</v>
      </c>
      <c r="D18" s="21">
        <f>SUM(D19:D24)</f>
        <v>157.26000000000002</v>
      </c>
      <c r="E18" s="20">
        <f>SUM(E19:E24)</f>
        <v>8.725614221985486</v>
      </c>
    </row>
    <row r="19" spans="1:5" ht="15.75" customHeight="1">
      <c r="A19" s="11" t="s">
        <v>25</v>
      </c>
      <c r="B19" s="12" t="s">
        <v>51</v>
      </c>
      <c r="C19" s="22">
        <v>124.46</v>
      </c>
      <c r="D19" s="23">
        <v>35.4</v>
      </c>
      <c r="E19" s="22">
        <f aca="true" t="shared" si="1" ref="E19:E24">D19/D$32*100</f>
        <v>1.9641787069711698</v>
      </c>
    </row>
    <row r="20" spans="1:5" ht="12.75" customHeight="1">
      <c r="A20" s="11" t="s">
        <v>26</v>
      </c>
      <c r="B20" s="12" t="s">
        <v>52</v>
      </c>
      <c r="C20" s="22">
        <v>283.06</v>
      </c>
      <c r="D20" s="23">
        <v>80.51</v>
      </c>
      <c r="E20" s="22">
        <f t="shared" si="1"/>
        <v>4.4671194265042065</v>
      </c>
    </row>
    <row r="21" spans="1:5" ht="13.5" customHeight="1">
      <c r="A21" s="11" t="s">
        <v>64</v>
      </c>
      <c r="B21" s="12" t="s">
        <v>53</v>
      </c>
      <c r="C21" s="22">
        <v>62.26</v>
      </c>
      <c r="D21" s="23">
        <v>17.71</v>
      </c>
      <c r="E21" s="22">
        <f t="shared" si="1"/>
        <v>0.9826442062276672</v>
      </c>
    </row>
    <row r="22" spans="1:5" ht="14.25" customHeight="1">
      <c r="A22" s="11" t="s">
        <v>65</v>
      </c>
      <c r="B22" s="12" t="s">
        <v>54</v>
      </c>
      <c r="C22" s="22">
        <v>25.31</v>
      </c>
      <c r="D22" s="23">
        <v>7.2</v>
      </c>
      <c r="E22" s="22">
        <f t="shared" si="1"/>
        <v>0.39949397429922096</v>
      </c>
    </row>
    <row r="23" spans="1:5" ht="13.5" customHeight="1">
      <c r="A23" s="11" t="s">
        <v>66</v>
      </c>
      <c r="B23" s="12" t="s">
        <v>60</v>
      </c>
      <c r="C23" s="22">
        <v>41.69</v>
      </c>
      <c r="D23" s="23">
        <v>11.86</v>
      </c>
      <c r="E23" s="22">
        <f t="shared" si="1"/>
        <v>0.6580553521095501</v>
      </c>
    </row>
    <row r="24" spans="1:5" ht="12.75" customHeight="1">
      <c r="A24" s="11" t="s">
        <v>67</v>
      </c>
      <c r="B24" s="12" t="s">
        <v>58</v>
      </c>
      <c r="C24" s="22">
        <v>16.16</v>
      </c>
      <c r="D24" s="23">
        <v>4.58</v>
      </c>
      <c r="E24" s="22">
        <f t="shared" si="1"/>
        <v>0.2541225558736711</v>
      </c>
    </row>
    <row r="25" spans="1:5" ht="12.75" customHeight="1">
      <c r="A25" s="3">
        <v>3</v>
      </c>
      <c r="B25" s="10" t="s">
        <v>61</v>
      </c>
      <c r="C25" s="20">
        <f>SUM(C26:C30)</f>
        <v>101.75</v>
      </c>
      <c r="D25" s="21">
        <f>SUM(D26:D30)</f>
        <v>28.97</v>
      </c>
      <c r="E25" s="20">
        <f>SUM(E26:E30)</f>
        <v>1.6074083938122823</v>
      </c>
    </row>
    <row r="26" spans="1:5" ht="15" customHeight="1">
      <c r="A26" s="11" t="s">
        <v>16</v>
      </c>
      <c r="B26" s="12" t="s">
        <v>52</v>
      </c>
      <c r="C26" s="22">
        <v>76.92</v>
      </c>
      <c r="D26" s="23">
        <v>21.9</v>
      </c>
      <c r="E26" s="22">
        <f aca="true" t="shared" si="2" ref="E26:E31">D26/D$32*100</f>
        <v>1.2151275051601305</v>
      </c>
    </row>
    <row r="27" spans="1:5" ht="15" customHeight="1">
      <c r="A27" s="11" t="s">
        <v>17</v>
      </c>
      <c r="B27" s="12" t="s">
        <v>53</v>
      </c>
      <c r="C27" s="22">
        <v>16.92</v>
      </c>
      <c r="D27" s="23">
        <v>4.82</v>
      </c>
      <c r="E27" s="22">
        <f t="shared" si="2"/>
        <v>0.2674390216836452</v>
      </c>
    </row>
    <row r="28" spans="1:5" ht="15" customHeight="1">
      <c r="A28" s="11" t="s">
        <v>18</v>
      </c>
      <c r="B28" s="12" t="s">
        <v>54</v>
      </c>
      <c r="C28" s="22">
        <v>1.3</v>
      </c>
      <c r="D28" s="23">
        <v>0.37</v>
      </c>
      <c r="E28" s="22">
        <f t="shared" si="2"/>
        <v>0.0205295514570433</v>
      </c>
    </row>
    <row r="29" spans="1:5" ht="15" customHeight="1">
      <c r="A29" s="11" t="s">
        <v>68</v>
      </c>
      <c r="B29" s="12" t="s">
        <v>57</v>
      </c>
      <c r="C29" s="22">
        <v>3.64</v>
      </c>
      <c r="D29" s="23">
        <v>1.04</v>
      </c>
      <c r="E29" s="22">
        <f t="shared" si="2"/>
        <v>0.057704685176554145</v>
      </c>
    </row>
    <row r="30" spans="1:5" ht="13.5" customHeight="1">
      <c r="A30" s="11" t="s">
        <v>85</v>
      </c>
      <c r="B30" s="12" t="s">
        <v>58</v>
      </c>
      <c r="C30" s="22">
        <v>2.97</v>
      </c>
      <c r="D30" s="23">
        <v>0.84</v>
      </c>
      <c r="E30" s="22">
        <f t="shared" si="2"/>
        <v>0.04660763033490911</v>
      </c>
    </row>
    <row r="31" spans="1:5" ht="13.5" customHeight="1">
      <c r="A31" s="19" t="s">
        <v>80</v>
      </c>
      <c r="B31" s="13" t="s">
        <v>81</v>
      </c>
      <c r="C31" s="24">
        <v>0</v>
      </c>
      <c r="D31" s="25">
        <v>0</v>
      </c>
      <c r="E31" s="24">
        <f t="shared" si="2"/>
        <v>0</v>
      </c>
    </row>
    <row r="32" spans="1:5" ht="30" customHeight="1">
      <c r="A32" s="3">
        <v>5</v>
      </c>
      <c r="B32" s="13" t="s">
        <v>15</v>
      </c>
      <c r="C32" s="20">
        <f>C8+C18+C25</f>
        <v>6336.54</v>
      </c>
      <c r="D32" s="21">
        <f>SUM(D8,D18,D25)</f>
        <v>1802.28</v>
      </c>
      <c r="E32" s="20">
        <f>SUM(E8,E18,E25)</f>
        <v>100.00055485274207</v>
      </c>
    </row>
    <row r="33" spans="1:5" ht="18.75" customHeight="1">
      <c r="A33" s="3">
        <v>6</v>
      </c>
      <c r="B33" s="13" t="s">
        <v>62</v>
      </c>
      <c r="C33" s="21"/>
      <c r="D33" s="21">
        <f>D32</f>
        <v>1802.28</v>
      </c>
      <c r="E33" s="21"/>
    </row>
    <row r="34" spans="1:5" ht="27" customHeight="1">
      <c r="A34" s="3">
        <v>7</v>
      </c>
      <c r="B34" s="13" t="s">
        <v>63</v>
      </c>
      <c r="C34" s="21">
        <v>3515.89</v>
      </c>
      <c r="D34" s="21"/>
      <c r="E34" s="21"/>
    </row>
    <row r="35" spans="1:5" ht="15">
      <c r="A35" s="17">
        <v>8</v>
      </c>
      <c r="B35" s="18" t="s">
        <v>74</v>
      </c>
      <c r="C35" s="26"/>
      <c r="D35" s="27">
        <v>3</v>
      </c>
      <c r="E35" s="26"/>
    </row>
    <row r="36" spans="3:5" ht="15">
      <c r="C36" s="29"/>
      <c r="D36" s="29"/>
      <c r="E36" s="29"/>
    </row>
    <row r="37" ht="15.75" customHeight="1">
      <c r="B37" s="14" t="s">
        <v>71</v>
      </c>
    </row>
    <row r="38" spans="2:5" ht="17.25" customHeight="1">
      <c r="B38" s="14" t="s">
        <v>69</v>
      </c>
      <c r="D38" s="63" t="s">
        <v>70</v>
      </c>
      <c r="E38" s="63"/>
    </row>
    <row r="40" spans="2:4" ht="15">
      <c r="B40" s="16" t="s">
        <v>72</v>
      </c>
      <c r="C40" s="16"/>
      <c r="D40" s="16" t="s">
        <v>82</v>
      </c>
    </row>
  </sheetData>
  <sheetProtection/>
  <mergeCells count="7">
    <mergeCell ref="B1:E1"/>
    <mergeCell ref="D38:E38"/>
    <mergeCell ref="A2:E2"/>
    <mergeCell ref="A5:A6"/>
    <mergeCell ref="B5:B6"/>
    <mergeCell ref="C5:D5"/>
    <mergeCell ref="E5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22">
      <selection activeCell="F29" sqref="F29"/>
    </sheetView>
  </sheetViews>
  <sheetFormatPr defaultColWidth="9.140625" defaultRowHeight="15"/>
  <cols>
    <col min="1" max="1" width="2.140625" style="0" customWidth="1"/>
    <col min="2" max="2" width="40.140625" style="0" customWidth="1"/>
  </cols>
  <sheetData>
    <row r="2" spans="1:11" ht="48.75" customHeight="1">
      <c r="A2" s="65" t="s">
        <v>0</v>
      </c>
      <c r="B2" s="65" t="s">
        <v>46</v>
      </c>
      <c r="C2" s="65" t="s">
        <v>13</v>
      </c>
      <c r="D2" s="65"/>
      <c r="E2" s="65" t="s">
        <v>47</v>
      </c>
      <c r="F2" s="65" t="s">
        <v>73</v>
      </c>
      <c r="G2" s="65"/>
      <c r="H2" s="65" t="s">
        <v>47</v>
      </c>
      <c r="I2" s="65" t="s">
        <v>75</v>
      </c>
      <c r="J2" s="65"/>
      <c r="K2" s="65" t="s">
        <v>47</v>
      </c>
    </row>
    <row r="3" spans="1:11" ht="15">
      <c r="A3" s="65"/>
      <c r="B3" s="65"/>
      <c r="C3" s="32" t="s">
        <v>48</v>
      </c>
      <c r="D3" s="32" t="s">
        <v>10</v>
      </c>
      <c r="E3" s="65"/>
      <c r="F3" s="32" t="s">
        <v>48</v>
      </c>
      <c r="G3" s="32" t="s">
        <v>10</v>
      </c>
      <c r="H3" s="65"/>
      <c r="I3" s="32" t="s">
        <v>48</v>
      </c>
      <c r="J3" s="32" t="s">
        <v>10</v>
      </c>
      <c r="K3" s="65"/>
    </row>
    <row r="4" spans="1:11" ht="1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</row>
    <row r="5" spans="1:11" ht="27.75" customHeight="1">
      <c r="A5" s="34">
        <v>1</v>
      </c>
      <c r="B5" s="35" t="s">
        <v>49</v>
      </c>
      <c r="C5" s="36">
        <f aca="true" t="shared" si="0" ref="C5:I5">SUM(C6:C14)</f>
        <v>13864.21</v>
      </c>
      <c r="D5" s="37">
        <f t="shared" si="0"/>
        <v>1653.8100000000002</v>
      </c>
      <c r="E5" s="36">
        <f t="shared" si="0"/>
        <v>55127.00000000001</v>
      </c>
      <c r="F5" s="36">
        <f t="shared" si="0"/>
        <v>26870.73</v>
      </c>
      <c r="G5" s="37">
        <f t="shared" si="0"/>
        <v>1608.93</v>
      </c>
      <c r="H5" s="36">
        <f t="shared" si="0"/>
        <v>53631.00000000001</v>
      </c>
      <c r="I5" s="36">
        <f t="shared" si="0"/>
        <v>5681.85</v>
      </c>
      <c r="J5" s="37">
        <v>1616.05</v>
      </c>
      <c r="K5" s="36">
        <f>SUM(K6:K14)</f>
        <v>53868.666666666664</v>
      </c>
    </row>
    <row r="6" spans="1:11" ht="21.75" customHeight="1">
      <c r="A6" s="38" t="s">
        <v>1</v>
      </c>
      <c r="B6" s="39" t="s">
        <v>50</v>
      </c>
      <c r="C6" s="40">
        <f>D6*C$34/1000</f>
        <v>0</v>
      </c>
      <c r="D6" s="41">
        <v>1117.87</v>
      </c>
      <c r="E6" s="40">
        <f>D6/D$32*100</f>
        <v>37262.33333333333</v>
      </c>
      <c r="F6" s="40">
        <v>17942.72</v>
      </c>
      <c r="G6" s="41">
        <v>1074.34</v>
      </c>
      <c r="H6" s="40">
        <f>G6/G$32*100</f>
        <v>35811.33333333333</v>
      </c>
      <c r="I6" s="40">
        <v>3803.68</v>
      </c>
      <c r="J6" s="41">
        <v>1081.85</v>
      </c>
      <c r="K6" s="40">
        <f>J6/J$32*100</f>
        <v>36061.666666666664</v>
      </c>
    </row>
    <row r="7" spans="1:11" ht="22.5" customHeight="1">
      <c r="A7" s="38" t="s">
        <v>2</v>
      </c>
      <c r="B7" s="39" t="s">
        <v>51</v>
      </c>
      <c r="C7" s="40">
        <v>771.85</v>
      </c>
      <c r="D7" s="41">
        <v>29.83</v>
      </c>
      <c r="E7" s="40">
        <f aca="true" t="shared" si="1" ref="E7:E14">D7/D$32*100</f>
        <v>994.3333333333334</v>
      </c>
      <c r="F7" s="40">
        <v>498.25</v>
      </c>
      <c r="G7" s="41">
        <v>29.83</v>
      </c>
      <c r="H7" s="40">
        <f aca="true" t="shared" si="2" ref="H7:H14">G7/G$32*100</f>
        <v>994.3333333333334</v>
      </c>
      <c r="I7" s="40">
        <v>104.76</v>
      </c>
      <c r="J7" s="41">
        <v>29.8</v>
      </c>
      <c r="K7" s="40">
        <f aca="true" t="shared" si="3" ref="K7:K14">J7/J$32*100</f>
        <v>993.3333333333334</v>
      </c>
    </row>
    <row r="8" spans="1:11" ht="21.75" customHeight="1">
      <c r="A8" s="38" t="s">
        <v>3</v>
      </c>
      <c r="B8" s="39" t="s">
        <v>52</v>
      </c>
      <c r="C8" s="40">
        <v>7663.31</v>
      </c>
      <c r="D8" s="41">
        <v>296.23</v>
      </c>
      <c r="E8" s="40">
        <f t="shared" si="1"/>
        <v>9874.333333333334</v>
      </c>
      <c r="F8" s="40">
        <v>4946.89</v>
      </c>
      <c r="G8" s="41">
        <v>296.23</v>
      </c>
      <c r="H8" s="40">
        <f t="shared" si="2"/>
        <v>9874.333333333334</v>
      </c>
      <c r="I8" s="40">
        <v>1040.15</v>
      </c>
      <c r="J8" s="41">
        <v>295.84</v>
      </c>
      <c r="K8" s="40">
        <f t="shared" si="3"/>
        <v>9861.333333333332</v>
      </c>
    </row>
    <row r="9" spans="1:11" ht="26.25" customHeight="1">
      <c r="A9" s="38" t="s">
        <v>4</v>
      </c>
      <c r="B9" s="39" t="s">
        <v>53</v>
      </c>
      <c r="C9" s="40">
        <v>1685.92</v>
      </c>
      <c r="D9" s="41">
        <v>65.17</v>
      </c>
      <c r="E9" s="40">
        <f t="shared" si="1"/>
        <v>2172.3333333333335</v>
      </c>
      <c r="F9" s="40">
        <v>1088.31</v>
      </c>
      <c r="G9" s="41">
        <v>65.17</v>
      </c>
      <c r="H9" s="40">
        <f t="shared" si="2"/>
        <v>2172.3333333333335</v>
      </c>
      <c r="I9" s="40">
        <v>228.83</v>
      </c>
      <c r="J9" s="41">
        <v>65.08</v>
      </c>
      <c r="K9" s="40">
        <f t="shared" si="3"/>
        <v>2169.333333333333</v>
      </c>
    </row>
    <row r="10" spans="1:11" ht="24.75" customHeight="1">
      <c r="A10" s="38" t="s">
        <v>5</v>
      </c>
      <c r="B10" s="39" t="s">
        <v>54</v>
      </c>
      <c r="C10" s="40">
        <v>1413.37</v>
      </c>
      <c r="D10" s="41">
        <v>54.64</v>
      </c>
      <c r="E10" s="40">
        <f t="shared" si="1"/>
        <v>1821.3333333333335</v>
      </c>
      <c r="F10" s="40">
        <v>912.37</v>
      </c>
      <c r="G10" s="41">
        <v>54.64</v>
      </c>
      <c r="H10" s="40">
        <f t="shared" si="2"/>
        <v>1821.3333333333335</v>
      </c>
      <c r="I10" s="40">
        <v>191.84</v>
      </c>
      <c r="J10" s="41">
        <v>54.56</v>
      </c>
      <c r="K10" s="40">
        <f t="shared" si="3"/>
        <v>1818.6666666666667</v>
      </c>
    </row>
    <row r="11" spans="1:11" ht="23.25" customHeight="1">
      <c r="A11" s="38" t="s">
        <v>6</v>
      </c>
      <c r="B11" s="39" t="s">
        <v>55</v>
      </c>
      <c r="C11" s="40">
        <v>118.33</v>
      </c>
      <c r="D11" s="41">
        <v>4.57</v>
      </c>
      <c r="E11" s="40">
        <f t="shared" si="1"/>
        <v>152.33333333333334</v>
      </c>
      <c r="F11" s="40">
        <v>76.39</v>
      </c>
      <c r="G11" s="41">
        <v>4.57</v>
      </c>
      <c r="H11" s="40">
        <f t="shared" si="2"/>
        <v>152.33333333333334</v>
      </c>
      <c r="I11" s="40">
        <v>16.06</v>
      </c>
      <c r="J11" s="41">
        <v>4.57</v>
      </c>
      <c r="K11" s="40">
        <f t="shared" si="3"/>
        <v>152.33333333333334</v>
      </c>
    </row>
    <row r="12" spans="1:11" ht="28.5" customHeight="1">
      <c r="A12" s="38" t="s">
        <v>7</v>
      </c>
      <c r="B12" s="39" t="s">
        <v>56</v>
      </c>
      <c r="C12" s="40">
        <v>87.82</v>
      </c>
      <c r="D12" s="41">
        <v>3.39</v>
      </c>
      <c r="E12" s="40">
        <f t="shared" si="1"/>
        <v>113.00000000000001</v>
      </c>
      <c r="F12" s="40">
        <v>56.67</v>
      </c>
      <c r="G12" s="41">
        <v>3.39</v>
      </c>
      <c r="H12" s="40">
        <f t="shared" si="2"/>
        <v>113.00000000000001</v>
      </c>
      <c r="I12" s="40">
        <v>11.91</v>
      </c>
      <c r="J12" s="41">
        <v>3.39</v>
      </c>
      <c r="K12" s="40">
        <f t="shared" si="3"/>
        <v>113.00000000000001</v>
      </c>
    </row>
    <row r="13" spans="1:11" ht="15">
      <c r="A13" s="38" t="s">
        <v>8</v>
      </c>
      <c r="B13" s="39" t="s">
        <v>57</v>
      </c>
      <c r="C13" s="40">
        <v>877.57</v>
      </c>
      <c r="D13" s="41">
        <v>33.92</v>
      </c>
      <c r="E13" s="40">
        <f t="shared" si="1"/>
        <v>1130.6666666666667</v>
      </c>
      <c r="F13" s="40">
        <v>566.49</v>
      </c>
      <c r="G13" s="41">
        <v>33.92</v>
      </c>
      <c r="H13" s="40">
        <f t="shared" si="2"/>
        <v>1130.6666666666667</v>
      </c>
      <c r="I13" s="40">
        <v>119.11</v>
      </c>
      <c r="J13" s="41">
        <v>33.9</v>
      </c>
      <c r="K13" s="40">
        <f t="shared" si="3"/>
        <v>1130</v>
      </c>
    </row>
    <row r="14" spans="1:11" ht="24" customHeight="1">
      <c r="A14" s="38" t="s">
        <v>9</v>
      </c>
      <c r="B14" s="39" t="s">
        <v>58</v>
      </c>
      <c r="C14" s="40">
        <v>1246.04</v>
      </c>
      <c r="D14" s="41">
        <v>48.19</v>
      </c>
      <c r="E14" s="40">
        <f t="shared" si="1"/>
        <v>1606.3333333333333</v>
      </c>
      <c r="F14" s="40">
        <v>782.64</v>
      </c>
      <c r="G14" s="41">
        <v>46.84</v>
      </c>
      <c r="H14" s="40">
        <f t="shared" si="2"/>
        <v>1561.3333333333335</v>
      </c>
      <c r="I14" s="40">
        <v>165.51</v>
      </c>
      <c r="J14" s="41">
        <v>47.07</v>
      </c>
      <c r="K14" s="40">
        <f t="shared" si="3"/>
        <v>1569</v>
      </c>
    </row>
    <row r="15" spans="1:11" ht="29.25" customHeight="1">
      <c r="A15" s="34">
        <v>2</v>
      </c>
      <c r="B15" s="35" t="s">
        <v>59</v>
      </c>
      <c r="C15" s="36">
        <f aca="true" t="shared" si="4" ref="C15:K15">SUM(C16:C21)</f>
        <v>4068.18</v>
      </c>
      <c r="D15" s="37">
        <f t="shared" si="4"/>
        <v>157.26000000000002</v>
      </c>
      <c r="E15" s="36">
        <f t="shared" si="4"/>
        <v>5242</v>
      </c>
      <c r="F15" s="36">
        <f t="shared" si="4"/>
        <v>2626.5400000000004</v>
      </c>
      <c r="G15" s="37">
        <f t="shared" si="4"/>
        <v>157.26000000000002</v>
      </c>
      <c r="H15" s="36">
        <f t="shared" si="4"/>
        <v>5242</v>
      </c>
      <c r="I15" s="36">
        <f t="shared" si="4"/>
        <v>552.9399999999999</v>
      </c>
      <c r="J15" s="37">
        <f t="shared" si="4"/>
        <v>157.26000000000002</v>
      </c>
      <c r="K15" s="36">
        <f t="shared" si="4"/>
        <v>5242</v>
      </c>
    </row>
    <row r="16" spans="1:11" ht="25.5" customHeight="1">
      <c r="A16" s="38" t="s">
        <v>25</v>
      </c>
      <c r="B16" s="39" t="s">
        <v>51</v>
      </c>
      <c r="C16" s="40">
        <v>916</v>
      </c>
      <c r="D16" s="41">
        <v>35.4</v>
      </c>
      <c r="E16" s="40">
        <f aca="true" t="shared" si="5" ref="E16:E21">D16/D$32*100</f>
        <v>1180</v>
      </c>
      <c r="F16" s="40">
        <v>591.3</v>
      </c>
      <c r="G16" s="41">
        <v>35.4</v>
      </c>
      <c r="H16" s="40">
        <f aca="true" t="shared" si="6" ref="H16:H21">G16/G$32*100</f>
        <v>1180</v>
      </c>
      <c r="I16" s="40">
        <v>124.46</v>
      </c>
      <c r="J16" s="41">
        <v>35.4</v>
      </c>
      <c r="K16" s="40">
        <f aca="true" t="shared" si="7" ref="K16:K21">J16/J$32*100</f>
        <v>1180</v>
      </c>
    </row>
    <row r="17" spans="1:11" ht="24.75" customHeight="1">
      <c r="A17" s="38" t="s">
        <v>26</v>
      </c>
      <c r="B17" s="39" t="s">
        <v>52</v>
      </c>
      <c r="C17" s="40">
        <v>2082.91</v>
      </c>
      <c r="D17" s="41">
        <v>80.51</v>
      </c>
      <c r="E17" s="40">
        <f t="shared" si="5"/>
        <v>2683.666666666667</v>
      </c>
      <c r="F17" s="40">
        <v>1344.58</v>
      </c>
      <c r="G17" s="41">
        <v>80.51</v>
      </c>
      <c r="H17" s="40">
        <f t="shared" si="6"/>
        <v>2683.666666666667</v>
      </c>
      <c r="I17" s="40">
        <v>283.06</v>
      </c>
      <c r="J17" s="41">
        <v>80.51</v>
      </c>
      <c r="K17" s="40">
        <f t="shared" si="7"/>
        <v>2683.666666666667</v>
      </c>
    </row>
    <row r="18" spans="1:11" ht="27.75" customHeight="1">
      <c r="A18" s="38" t="s">
        <v>64</v>
      </c>
      <c r="B18" s="39" t="s">
        <v>53</v>
      </c>
      <c r="C18" s="40">
        <v>458.24</v>
      </c>
      <c r="D18" s="41">
        <v>17.71</v>
      </c>
      <c r="E18" s="40">
        <f t="shared" si="5"/>
        <v>590.3333333333334</v>
      </c>
      <c r="F18" s="40">
        <v>295.81</v>
      </c>
      <c r="G18" s="41">
        <v>17.71</v>
      </c>
      <c r="H18" s="40">
        <f t="shared" si="6"/>
        <v>590.3333333333334</v>
      </c>
      <c r="I18" s="40">
        <v>62.26</v>
      </c>
      <c r="J18" s="41">
        <v>17.71</v>
      </c>
      <c r="K18" s="40">
        <f t="shared" si="7"/>
        <v>590.3333333333334</v>
      </c>
    </row>
    <row r="19" spans="1:11" ht="25.5" customHeight="1">
      <c r="A19" s="38" t="s">
        <v>65</v>
      </c>
      <c r="B19" s="39" t="s">
        <v>54</v>
      </c>
      <c r="C19" s="40">
        <v>186.29</v>
      </c>
      <c r="D19" s="41">
        <v>7.2</v>
      </c>
      <c r="E19" s="40">
        <f t="shared" si="5"/>
        <v>240</v>
      </c>
      <c r="F19" s="40">
        <v>120.25</v>
      </c>
      <c r="G19" s="41">
        <v>7.2</v>
      </c>
      <c r="H19" s="40">
        <f t="shared" si="6"/>
        <v>240</v>
      </c>
      <c r="I19" s="40">
        <v>25.31</v>
      </c>
      <c r="J19" s="41">
        <v>7.2</v>
      </c>
      <c r="K19" s="40">
        <f t="shared" si="7"/>
        <v>240</v>
      </c>
    </row>
    <row r="20" spans="1:11" ht="25.5" customHeight="1">
      <c r="A20" s="38" t="s">
        <v>66</v>
      </c>
      <c r="B20" s="39" t="s">
        <v>60</v>
      </c>
      <c r="C20" s="40">
        <v>306.88</v>
      </c>
      <c r="D20" s="41">
        <v>11.86</v>
      </c>
      <c r="E20" s="40">
        <f t="shared" si="5"/>
        <v>395.3333333333333</v>
      </c>
      <c r="F20" s="40">
        <v>198.09</v>
      </c>
      <c r="G20" s="41">
        <v>11.86</v>
      </c>
      <c r="H20" s="40">
        <f t="shared" si="6"/>
        <v>395.3333333333333</v>
      </c>
      <c r="I20" s="40">
        <v>41.69</v>
      </c>
      <c r="J20" s="41">
        <v>11.86</v>
      </c>
      <c r="K20" s="40">
        <f t="shared" si="7"/>
        <v>395.3333333333333</v>
      </c>
    </row>
    <row r="21" spans="1:11" ht="29.25" customHeight="1">
      <c r="A21" s="38" t="s">
        <v>67</v>
      </c>
      <c r="B21" s="39" t="s">
        <v>58</v>
      </c>
      <c r="C21" s="40">
        <v>117.86</v>
      </c>
      <c r="D21" s="41">
        <v>4.58</v>
      </c>
      <c r="E21" s="40">
        <f t="shared" si="5"/>
        <v>152.66666666666666</v>
      </c>
      <c r="F21" s="40">
        <v>76.51</v>
      </c>
      <c r="G21" s="41">
        <v>4.58</v>
      </c>
      <c r="H21" s="40">
        <f t="shared" si="6"/>
        <v>152.66666666666666</v>
      </c>
      <c r="I21" s="40">
        <v>16.16</v>
      </c>
      <c r="J21" s="41">
        <v>4.58</v>
      </c>
      <c r="K21" s="40">
        <f t="shared" si="7"/>
        <v>152.66666666666666</v>
      </c>
    </row>
    <row r="22" spans="1:11" ht="30.75" customHeight="1">
      <c r="A22" s="34">
        <v>3</v>
      </c>
      <c r="B22" s="35" t="s">
        <v>61</v>
      </c>
      <c r="C22" s="36">
        <f aca="true" t="shared" si="8" ref="C22:K22">SUM(C23:C27)</f>
        <v>749.5600000000001</v>
      </c>
      <c r="D22" s="37">
        <f t="shared" si="8"/>
        <v>28.97</v>
      </c>
      <c r="E22" s="36">
        <f t="shared" si="8"/>
        <v>965.6666666666666</v>
      </c>
      <c r="F22" s="36">
        <f t="shared" si="8"/>
        <v>483.86</v>
      </c>
      <c r="G22" s="37">
        <f t="shared" si="8"/>
        <v>28.97</v>
      </c>
      <c r="H22" s="36">
        <f t="shared" si="8"/>
        <v>965.6666666666666</v>
      </c>
      <c r="I22" s="36">
        <f t="shared" si="8"/>
        <v>101.75</v>
      </c>
      <c r="J22" s="37">
        <f t="shared" si="8"/>
        <v>28.97</v>
      </c>
      <c r="K22" s="36">
        <f t="shared" si="8"/>
        <v>965.6666666666666</v>
      </c>
    </row>
    <row r="23" spans="1:11" ht="23.25" customHeight="1">
      <c r="A23" s="38" t="s">
        <v>16</v>
      </c>
      <c r="B23" s="39" t="s">
        <v>52</v>
      </c>
      <c r="C23" s="40">
        <v>566.71</v>
      </c>
      <c r="D23" s="41">
        <v>21.9</v>
      </c>
      <c r="E23" s="40">
        <f aca="true" t="shared" si="9" ref="E23:E28">D23/D$32*100</f>
        <v>730</v>
      </c>
      <c r="F23" s="40">
        <v>365.83</v>
      </c>
      <c r="G23" s="41">
        <v>21.9</v>
      </c>
      <c r="H23" s="40">
        <f aca="true" t="shared" si="10" ref="H23:H28">G23/G$32*100</f>
        <v>730</v>
      </c>
      <c r="I23" s="40">
        <v>76.92</v>
      </c>
      <c r="J23" s="41">
        <v>21.9</v>
      </c>
      <c r="K23" s="40">
        <f aca="true" t="shared" si="11" ref="K23:K28">J23/J$32*100</f>
        <v>730</v>
      </c>
    </row>
    <row r="24" spans="1:11" ht="24.75" customHeight="1">
      <c r="A24" s="38" t="s">
        <v>17</v>
      </c>
      <c r="B24" s="39" t="s">
        <v>53</v>
      </c>
      <c r="C24" s="40">
        <v>124.68</v>
      </c>
      <c r="D24" s="41">
        <v>4.82</v>
      </c>
      <c r="E24" s="40">
        <f t="shared" si="9"/>
        <v>160.66666666666666</v>
      </c>
      <c r="F24" s="40">
        <v>80.48</v>
      </c>
      <c r="G24" s="41">
        <v>4.82</v>
      </c>
      <c r="H24" s="40">
        <f t="shared" si="10"/>
        <v>160.66666666666666</v>
      </c>
      <c r="I24" s="40">
        <v>16.92</v>
      </c>
      <c r="J24" s="41">
        <v>4.82</v>
      </c>
      <c r="K24" s="40">
        <f t="shared" si="11"/>
        <v>160.66666666666666</v>
      </c>
    </row>
    <row r="25" spans="1:11" ht="23.25" customHeight="1">
      <c r="A25" s="38" t="s">
        <v>18</v>
      </c>
      <c r="B25" s="39" t="s">
        <v>54</v>
      </c>
      <c r="C25" s="40">
        <v>9.54</v>
      </c>
      <c r="D25" s="41">
        <v>0.37</v>
      </c>
      <c r="E25" s="40">
        <f t="shared" si="9"/>
        <v>12.333333333333334</v>
      </c>
      <c r="F25" s="40">
        <v>6.16</v>
      </c>
      <c r="G25" s="41">
        <v>0.37</v>
      </c>
      <c r="H25" s="40">
        <f t="shared" si="10"/>
        <v>12.333333333333334</v>
      </c>
      <c r="I25" s="40">
        <v>1.3</v>
      </c>
      <c r="J25" s="41">
        <v>0.37</v>
      </c>
      <c r="K25" s="40">
        <f t="shared" si="11"/>
        <v>12.333333333333334</v>
      </c>
    </row>
    <row r="26" spans="1:11" ht="21" customHeight="1">
      <c r="A26" s="38" t="s">
        <v>68</v>
      </c>
      <c r="B26" s="39" t="s">
        <v>57</v>
      </c>
      <c r="C26" s="40">
        <v>26.8</v>
      </c>
      <c r="D26" s="41">
        <v>1.04</v>
      </c>
      <c r="E26" s="40">
        <f t="shared" si="9"/>
        <v>34.66666666666667</v>
      </c>
      <c r="F26" s="40">
        <v>17.3</v>
      </c>
      <c r="G26" s="41">
        <v>1.04</v>
      </c>
      <c r="H26" s="40">
        <f t="shared" si="10"/>
        <v>34.66666666666667</v>
      </c>
      <c r="I26" s="40">
        <v>3.64</v>
      </c>
      <c r="J26" s="41">
        <v>1.04</v>
      </c>
      <c r="K26" s="40">
        <f t="shared" si="11"/>
        <v>34.66666666666667</v>
      </c>
    </row>
    <row r="27" spans="1:11" ht="24" customHeight="1">
      <c r="A27" s="38" t="s">
        <v>85</v>
      </c>
      <c r="B27" s="39" t="s">
        <v>58</v>
      </c>
      <c r="C27" s="40">
        <v>21.83</v>
      </c>
      <c r="D27" s="41">
        <v>0.84</v>
      </c>
      <c r="E27" s="40">
        <f t="shared" si="9"/>
        <v>27.999999999999996</v>
      </c>
      <c r="F27" s="40">
        <v>14.09</v>
      </c>
      <c r="G27" s="41">
        <v>0.84</v>
      </c>
      <c r="H27" s="40">
        <f t="shared" si="10"/>
        <v>27.999999999999996</v>
      </c>
      <c r="I27" s="40">
        <v>2.97</v>
      </c>
      <c r="J27" s="41">
        <v>0.84</v>
      </c>
      <c r="K27" s="40">
        <f t="shared" si="11"/>
        <v>27.999999999999996</v>
      </c>
    </row>
    <row r="28" spans="1:11" ht="23.25" customHeight="1">
      <c r="A28" s="42" t="s">
        <v>80</v>
      </c>
      <c r="B28" s="43" t="s">
        <v>81</v>
      </c>
      <c r="C28" s="44">
        <f>D28*C$34/1000</f>
        <v>0</v>
      </c>
      <c r="D28" s="45">
        <v>0</v>
      </c>
      <c r="E28" s="44">
        <f t="shared" si="9"/>
        <v>0</v>
      </c>
      <c r="F28" s="44">
        <f>G28*F$34/1000</f>
        <v>0</v>
      </c>
      <c r="G28" s="45">
        <v>0</v>
      </c>
      <c r="H28" s="44">
        <f t="shared" si="10"/>
        <v>0</v>
      </c>
      <c r="I28" s="44">
        <v>0</v>
      </c>
      <c r="J28" s="45">
        <v>0</v>
      </c>
      <c r="K28" s="44">
        <f t="shared" si="11"/>
        <v>0</v>
      </c>
    </row>
    <row r="29" spans="1:11" ht="42" customHeight="1">
      <c r="A29" s="34">
        <v>5</v>
      </c>
      <c r="B29" s="43" t="s">
        <v>15</v>
      </c>
      <c r="C29" s="36">
        <f>C5+C15+C22</f>
        <v>18681.95</v>
      </c>
      <c r="D29" s="37">
        <f>D22+D15+D5</f>
        <v>1840.0400000000002</v>
      </c>
      <c r="E29" s="36">
        <f>SUM(E5,E15,E22)</f>
        <v>61334.66666666667</v>
      </c>
      <c r="F29" s="36">
        <f>F5+F15+F22</f>
        <v>29981.13</v>
      </c>
      <c r="G29" s="37">
        <f>SUM(G5,G15,G22)</f>
        <v>1795.16</v>
      </c>
      <c r="H29" s="36">
        <f>SUM(H5,H15,H22)</f>
        <v>59838.66666666667</v>
      </c>
      <c r="I29" s="36">
        <f>I5+I15+I22</f>
        <v>6336.54</v>
      </c>
      <c r="J29" s="37">
        <f>SUM(J5,J15,J22)</f>
        <v>1802.28</v>
      </c>
      <c r="K29" s="36">
        <f>SUM(K5,K15,K22)</f>
        <v>60076.33333333333</v>
      </c>
    </row>
    <row r="30" spans="1:11" ht="30.75" customHeight="1">
      <c r="A30" s="34">
        <v>6</v>
      </c>
      <c r="B30" s="43" t="s">
        <v>62</v>
      </c>
      <c r="C30" s="37"/>
      <c r="D30" s="37">
        <f>D29</f>
        <v>1840.0400000000002</v>
      </c>
      <c r="E30" s="37"/>
      <c r="F30" s="37"/>
      <c r="G30" s="37">
        <f>G29</f>
        <v>1795.16</v>
      </c>
      <c r="H30" s="37"/>
      <c r="I30" s="37"/>
      <c r="J30" s="37">
        <f>J29</f>
        <v>1802.28</v>
      </c>
      <c r="K30" s="37"/>
    </row>
    <row r="31" spans="1:11" ht="26.25" customHeight="1">
      <c r="A31" s="34">
        <v>7</v>
      </c>
      <c r="B31" s="43" t="s">
        <v>63</v>
      </c>
      <c r="C31" s="37">
        <v>25869.118</v>
      </c>
      <c r="D31" s="37"/>
      <c r="E31" s="37"/>
      <c r="F31" s="37">
        <v>16701.154</v>
      </c>
      <c r="G31" s="37"/>
      <c r="H31" s="37"/>
      <c r="I31" s="37">
        <v>3515.89</v>
      </c>
      <c r="J31" s="37"/>
      <c r="K31" s="37"/>
    </row>
    <row r="32" spans="1:11" ht="25.5" customHeight="1">
      <c r="A32" s="46">
        <v>8</v>
      </c>
      <c r="B32" s="47" t="s">
        <v>74</v>
      </c>
      <c r="C32" s="48"/>
      <c r="D32" s="49">
        <v>3</v>
      </c>
      <c r="E32" s="48"/>
      <c r="F32" s="48"/>
      <c r="G32" s="37">
        <v>3</v>
      </c>
      <c r="H32" s="48"/>
      <c r="I32" s="48"/>
      <c r="J32" s="49">
        <v>3</v>
      </c>
      <c r="K32" s="48"/>
    </row>
  </sheetData>
  <sheetProtection/>
  <mergeCells count="8">
    <mergeCell ref="A2:A3"/>
    <mergeCell ref="B2:B3"/>
    <mergeCell ref="C2:D2"/>
    <mergeCell ref="E2:E3"/>
    <mergeCell ref="F2:G2"/>
    <mergeCell ref="H2:H3"/>
    <mergeCell ref="I2:J2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2019-09-23T08:57:36Z</cp:lastPrinted>
  <dcterms:created xsi:type="dcterms:W3CDTF">2015-06-05T18:19:34Z</dcterms:created>
  <dcterms:modified xsi:type="dcterms:W3CDTF">2019-09-23T09:00:35Z</dcterms:modified>
  <cp:category/>
  <cp:version/>
  <cp:contentType/>
  <cp:contentStatus/>
</cp:coreProperties>
</file>