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дод.5" sheetId="1" r:id="rId1"/>
  </sheets>
  <definedNames>
    <definedName name="_xlfn.AGGREGATE" hidden="1">#NAME?</definedName>
    <definedName name="_xlnm.Print_Titles" localSheetId="0">'дод.5'!$A:$B</definedName>
    <definedName name="_xlnm.Print_Area" localSheetId="0">'дод.5'!$A$1:$BD$35</definedName>
  </definedNames>
  <calcPr fullCalcOnLoad="1"/>
</workbook>
</file>

<file path=xl/sharedStrings.xml><?xml version="1.0" encoding="utf-8"?>
<sst xmlns="http://schemas.openxmlformats.org/spreadsheetml/2006/main" count="95" uniqueCount="81">
  <si>
    <t>Код</t>
  </si>
  <si>
    <t xml:space="preserve">Найменування головного розпорядника коштів місцевого бюджету / відповідального виконавця, найменування  згідно з Типовою програмною класифікацією видатків та кредитування місцевих бюджетів
</t>
  </si>
  <si>
    <t xml:space="preserve">субвенції </t>
  </si>
  <si>
    <t>усього</t>
  </si>
  <si>
    <t xml:space="preserve"> загального фонду на:</t>
  </si>
  <si>
    <t>загального фонду на:</t>
  </si>
  <si>
    <t>Інша субвенція на компенсаційні виплати на пільговий проїзд автомобільним транспортом окремим категоріям громадян (УПСЗН)</t>
  </si>
  <si>
    <t>Інша субвенція на відшкодування витрат на послуги звязку окремих категорій громадян (УПСЗН)</t>
  </si>
  <si>
    <t>Інша субвенція на галузь "Охорона здоров'я" (ЦРЛ)</t>
  </si>
  <si>
    <t>Інша субвенція на галузь "Охорона здоров'я" (ЦПМСД)</t>
  </si>
  <si>
    <t>Володимирівська с/р</t>
  </si>
  <si>
    <t>Кирилівська с/р</t>
  </si>
  <si>
    <t>Зорянська с/р</t>
  </si>
  <si>
    <t>М-Комишуватська с/р</t>
  </si>
  <si>
    <t>Мартинівська с/р</t>
  </si>
  <si>
    <t>Іванівська с/р</t>
  </si>
  <si>
    <t>Піщанська с/р</t>
  </si>
  <si>
    <t>Петрівська с/р</t>
  </si>
  <si>
    <t>Соснівська с/р</t>
  </si>
  <si>
    <t>Хрестищенська с/р</t>
  </si>
  <si>
    <t>Міська рада</t>
  </si>
  <si>
    <t>Зачепилівський район</t>
  </si>
  <si>
    <t>Кегичівський район</t>
  </si>
  <si>
    <t>Сахновщинський район</t>
  </si>
  <si>
    <t>Наталинська ОТГ</t>
  </si>
  <si>
    <t>Х</t>
  </si>
  <si>
    <t>УСЬОГО</t>
  </si>
  <si>
    <t>Інша субвенція на галузь "Освіта"</t>
  </si>
  <si>
    <t>Інша субвенція на галузь "Культура і мистецтво" (ДШЕВ)</t>
  </si>
  <si>
    <t>Інша субвенція на забезпечення соціальними послугами за місцем проживання громадян, які не здатні до самообслуговування у зв'язку з похилим віком, хворобою, інвалідністю (ТЦСО)</t>
  </si>
  <si>
    <t>Інша субвенція на підтримку спорту вищих досягнень та організацій, які здійснюють фізкультурно-спортивну діяльність</t>
  </si>
  <si>
    <t>Інша субвенція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(УПСЗН)</t>
  </si>
  <si>
    <t>Обласний бюджет</t>
  </si>
  <si>
    <t>Інша субвенція з обласного бюджету на проведення санаторно-курортного лікування осіб з інвалідністю,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Харківської області (комплексна Програма соціального захисту населення Харківської області на 2016-2020 роки)</t>
  </si>
  <si>
    <t>Трансферти іншим бюджетам</t>
  </si>
  <si>
    <t xml:space="preserve">Інша субвенція на галузь "Культура і мистецтво" </t>
  </si>
  <si>
    <t xml:space="preserve">Керуючий справами </t>
  </si>
  <si>
    <t>виконавчого апарату районної ради                                                                                                                                                К.Фролов</t>
  </si>
  <si>
    <t xml:space="preserve">в редакції рішення районної ради </t>
  </si>
  <si>
    <t>На придбання предметів та обладнання довгострокового користування (вуличні тренажери) для Миколо-Комишуватської сільської ради, Красноградського району, Харківської області за рахунок залишку коштів на початок року субвенції з державного бюджету на здійснення заходів щодо соціально-економічного розвитку окремих територій</t>
  </si>
  <si>
    <t>субвенції</t>
  </si>
  <si>
    <t>спеціального фонду на:</t>
  </si>
  <si>
    <t>Інша субвенція Красноградському підприємству КП "Водоканал"</t>
  </si>
  <si>
    <t xml:space="preserve">Інша субвенція для співфінансування субвенції з державного бюджету місцевим бюджетам на здійснення заходів щодо 
соціально-економічного розвитку окремих територій </t>
  </si>
  <si>
    <t>Інша субвенція для співфінансування переможців обласного конкурсу розвитку територіальних громад "Разом в майбутнє" у 2019 році</t>
  </si>
  <si>
    <t>Інша субвенція на придбання паливно-мастильних матеріалів (Красноградський відділ поліції)</t>
  </si>
  <si>
    <t>Державний бюджет</t>
  </si>
  <si>
    <t xml:space="preserve">Субвенція державному бюджету на забезпечення організації претензійно-позовної роботи (УПСЗН) </t>
  </si>
  <si>
    <t>Субвенція державному бюджету на придбання паливно-мастильних матеріалів (Національна поліція України)</t>
  </si>
  <si>
    <t>Субвенція державному бюджету на поліпшення матеріально-технічної бази (Національна поліція України)</t>
  </si>
  <si>
    <t>Субвенція державному бюджету на поточні видатки  (УПСЗН)</t>
  </si>
  <si>
    <t xml:space="preserve">Інша субвенція на відшкодування очікуваної вартості послуг з перевезення дітей до навчальних  закладів освіти Наталинської сільської ради </t>
  </si>
  <si>
    <t xml:space="preserve">                                                                                     Міжбюджетні трансферти на 2019 рік  </t>
  </si>
  <si>
    <t>до рішення районної ради</t>
  </si>
  <si>
    <t>від 21 грудня 2018 року № 956-VIІ</t>
  </si>
  <si>
    <t>Додаток 3</t>
  </si>
  <si>
    <t>Трансферти з інших місцевих бюджетів</t>
  </si>
  <si>
    <t>Інша субвенція з обласного бюджету на проведення пільгового безоплатного зубопротезування інвалідів війни, у тому числі учасників АТО, ветеранів війни та учасників бойовий дій, у тому числі учасників АТО (Комплексна програма "Здоров'я Слобожанщини на 2019-2020 роки")</t>
  </si>
  <si>
    <t>Інша субвенція з обласного бюджету на проведення відпочинку у санаторно-курортних закладах Харківської області осіб, які безпосередньо брали участь в антитерористичній операції чи здійсненні заходів із забезпечення національної безпеки і оборони, із відсічі і стримування збройної агресії Російської Федерації в Донецькій та Луганській областях у районах її проведення, членів їх сімей та членів сімей загиблих учасників бойових дій (комплексна Програма соціального захисту населення Харківської області на 2016-2020 роки)</t>
  </si>
  <si>
    <t>Інша субвенція з обласного бюджету на проведення санаторно-курортного лікування громадян, які постраждали внаслідок Чорнобильської катастрофи, віднесених до категорії 1 (комплексна Програма соціального захисту населення Харківської області на 2016-2020 роки)</t>
  </si>
  <si>
    <t>Інша субвенція з обласного бюджету на проведення санаторно-курортного лікування постраждалих громадян, віднесених до категорії 2, та потерпілих дітей (крім дітей з інвалідністю, інвалідність яких пов"язана з Чорнобильською катастрофою) (комплексна Програма соціального захисту населення Харківської області на 2016-2020 роки)</t>
  </si>
  <si>
    <t>інша субвенція з обласного бюджету за рахунок  коштів бюджету розвитку обласного бюджету (Програма економічного і соціального розвитку Харківської області на 2019 рік)</t>
  </si>
  <si>
    <t>інша субвенція з обласного бюджету на співфінансування міні-проектів - переможців обласного конкурсу міні-проектів розвитку територіальних громад "Разом в майбутнє" (Комплексна програма "Розвиток місцевого самоврядування в Харківській області на 2017-2021 роки")</t>
  </si>
  <si>
    <t xml:space="preserve">Субвенція державному бюджету на виконання програм соціально-економічного розвитку регіонів. Головне управління національної поліції в Харківській області Красноградський відділ поліції. На розвиток матеріально-технічної бази. </t>
  </si>
  <si>
    <t xml:space="preserve">Субвенція державному бюджету на виконання програм соціально-економічного розвитку регіонів. Управління Служби безпеки України в Харківській області. На придбання автомобіля.  </t>
  </si>
  <si>
    <t>Субвенція державному бюджету на виконання програм соціально-економічного розвитку регіонів. Красноградський об'єднаний міський військовий комісаріат Харківської області. На придбання оргтехніки.</t>
  </si>
  <si>
    <t>Інша субвенція з обласного бюджету (бюджет розвитку) на капітальний ремонт покрівлі сільського клубу с.Покровське вул. Дружби, 32 Красноградського району, Харківської області.</t>
  </si>
  <si>
    <t>Субвенція державному бюджету  на підтримку функціонування каналів зв'язку та мережі інтернету (РДА)</t>
  </si>
  <si>
    <t>Субвенція  обласному бюджету на фінансування видатків з виготовлення бланків посвідчень батьків та дитини з багатодітної сім'ї</t>
  </si>
  <si>
    <t>Субвенція міській раді на надання державної підтримки особам з особливими освітніми потребами у закладах дошкільної освіти за рахунок субвенції з державного бюджету (видатки споживання)</t>
  </si>
  <si>
    <t>Субвенція міській раді на надання державної підтримки особам з особливими освітніми потребами у закладах дошкільної освіти за рахунок субвенції з державного бюджету (видатки розвитку)</t>
  </si>
  <si>
    <t>Інша субвенція Красноградському підприємству теплових мереж</t>
  </si>
  <si>
    <t>Інша субвенція на виплату компенсації вартості проїзду автомобільним транспортом на міжміських маршрутах пільговим категоріям громадян (УПСЗН)</t>
  </si>
  <si>
    <t>Інша субвенція на фінансування затрат для забезпечення господарської діяльності, придбання матеріалів, запасних частин та комплектуючих, паливно - мастильних матеріалів Красноградському підприємству КП "Водоканал"</t>
  </si>
  <si>
    <t>Субвенція з місцевого бюджету на співфінансування інвестиційних проектів. Співфінансування проекту "Реабілітація (реставрація) будівлі лікарні пам'ятки архітектури місцевого значення (охоронний номер 684) за адресою: Харківська область, м.Красноград, вул. Шиндлера, 91" (Корегування). КЕКВ 3220.  Субвенція до обласного бюджету. За рахунок вільних залишків на початок року по загальному фонду районного бюджету та передачі коштів до спеціального фонду (бюджету розвитку) в сумі  1866744 грн.. Перерозподіл лімітних асігнувань спеціального фонду на КПКВК 0611020 КЕКВ 3132 в сумі 30 грн..  1866744-30=1866714 грн. За рахунок вільних залишків на початок року по загальному фонду районного бюджету та передачі коштів до спеціального фонду (бюджету розвитку) в сумі 538433 грн. (1866714+538433=2405147 грн.)</t>
  </si>
  <si>
    <t>від 20 червня 2019 року № -VII</t>
  </si>
  <si>
    <t>(LIІ сесія VІІ скликання)</t>
  </si>
  <si>
    <t>Субвенція з державного бюджету місцевим бюджетам на здійснення заходів щодо  соціально-економічного розвитку окремих територій (комплект дитячого майданчику)</t>
  </si>
  <si>
    <t>Інша субвенція на придбання спортивних комплексів з тренажерним обладнанням, гімнастичним обладнанням</t>
  </si>
  <si>
    <t>Інша субвенція з обласного бюджету на співінансування міні-грантів у рамках виконання проекту "Ефективна первинна медицина в громаді" (ЦПМСД)</t>
  </si>
  <si>
    <t>(XLIV позачергова сесія VII скликання)</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</si>
</sst>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4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0"/>
      <name val="Arial"/>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sz val="11"/>
      <color indexed="10"/>
      <name val="Calibri"/>
      <family val="2"/>
    </font>
    <font>
      <b/>
      <sz val="11"/>
      <color indexed="8"/>
      <name val="Calibri"/>
      <family val="2"/>
    </font>
    <font>
      <b/>
      <sz val="11"/>
      <color indexed="9"/>
      <name val="Calibri"/>
      <family val="2"/>
    </font>
    <font>
      <b/>
      <sz val="18"/>
      <color indexed="62"/>
      <name val="Cambria"/>
      <family val="2"/>
    </font>
    <font>
      <b/>
      <sz val="18"/>
      <color indexed="56"/>
      <name val="Cambria"/>
      <family val="2"/>
    </font>
    <font>
      <sz val="11"/>
      <color indexed="60"/>
      <name val="Calibri"/>
      <family val="2"/>
    </font>
    <font>
      <b/>
      <sz val="11"/>
      <color indexed="1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8"/>
      <name val="Times New Roman"/>
      <family val="0"/>
    </font>
    <font>
      <sz val="12"/>
      <name val="Times New Roman"/>
      <family val="1"/>
    </font>
    <font>
      <sz val="12"/>
      <name val="Times New Roman CYR"/>
      <family val="0"/>
    </font>
    <font>
      <sz val="10"/>
      <color indexed="8"/>
      <name val="Calibri"/>
      <family val="2"/>
    </font>
    <font>
      <b/>
      <sz val="12"/>
      <name val="Times New Roman"/>
      <family val="1"/>
    </font>
    <font>
      <sz val="12"/>
      <color indexed="8"/>
      <name val="Times New Roman"/>
      <family val="1"/>
    </font>
    <font>
      <sz val="12"/>
      <name val="Times New Roman Cyr"/>
      <family val="1"/>
    </font>
    <font>
      <sz val="12"/>
      <name val="Calibri"/>
      <family val="2"/>
    </font>
    <font>
      <b/>
      <sz val="12"/>
      <name val="Times New Roman CYR"/>
      <family val="0"/>
    </font>
    <font>
      <sz val="12"/>
      <name val="Arial"/>
      <family val="2"/>
    </font>
    <font>
      <i/>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color indexed="63"/>
      </bottom>
    </border>
    <border>
      <left>
        <color indexed="63"/>
      </left>
      <right style="thin"/>
      <top style="thin"/>
      <bottom/>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top>
        <color indexed="63"/>
      </top>
      <bottom style="thin"/>
    </border>
  </borders>
  <cellStyleXfs count="124">
    <xf numFmtId="0" fontId="3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6" fillId="0" borderId="0">
      <alignment/>
      <protection/>
    </xf>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0" fillId="24" borderId="1" applyNumberFormat="0" applyAlignment="0" applyProtection="0"/>
    <xf numFmtId="0" fontId="11"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12"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 fillId="0" borderId="0">
      <alignment/>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vertical="top"/>
      <protection/>
    </xf>
    <xf numFmtId="0" fontId="18" fillId="0" borderId="6" applyNumberFormat="0" applyFill="0" applyAlignment="0" applyProtection="0"/>
    <xf numFmtId="0" fontId="19" fillId="0" borderId="7" applyNumberFormat="0" applyFill="0" applyAlignment="0" applyProtection="0"/>
    <xf numFmtId="0" fontId="20" fillId="25" borderId="8" applyNumberFormat="0" applyAlignment="0" applyProtection="0"/>
    <xf numFmtId="0" fontId="20" fillId="25"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26" borderId="1" applyNumberFormat="0" applyAlignment="0" applyProtection="0"/>
    <xf numFmtId="0" fontId="6" fillId="0" borderId="0">
      <alignment/>
      <protection/>
    </xf>
    <xf numFmtId="0" fontId="34" fillId="0" borderId="0">
      <alignment/>
      <protection/>
    </xf>
    <xf numFmtId="0" fontId="25" fillId="0" borderId="0" applyNumberFormat="0" applyFill="0" applyBorder="0" applyAlignment="0" applyProtection="0"/>
    <xf numFmtId="0" fontId="19" fillId="0" borderId="9" applyNumberFormat="0" applyFill="0" applyAlignment="0" applyProtection="0"/>
    <xf numFmtId="0" fontId="26" fillId="3" borderId="0" applyNumberFormat="0" applyBorder="0" applyAlignment="0" applyProtection="0"/>
    <xf numFmtId="0" fontId="26" fillId="5" borderId="0" applyNumberFormat="0" applyBorder="0" applyAlignment="0" applyProtection="0"/>
    <xf numFmtId="0" fontId="27" fillId="0" borderId="0" applyNumberFormat="0" applyFill="0" applyBorder="0" applyAlignment="0" applyProtection="0"/>
    <xf numFmtId="0" fontId="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28" fillId="0" borderId="11" applyNumberFormat="0" applyFill="0" applyAlignment="0" applyProtection="0"/>
    <xf numFmtId="0" fontId="29" fillId="13" borderId="0" applyNumberFormat="0" applyBorder="0" applyAlignment="0" applyProtection="0"/>
    <xf numFmtId="0" fontId="30" fillId="0" borderId="0">
      <alignment/>
      <protection/>
    </xf>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12" fillId="4" borderId="0" applyNumberFormat="0" applyBorder="0" applyAlignment="0" applyProtection="0"/>
  </cellStyleXfs>
  <cellXfs count="78">
    <xf numFmtId="0" fontId="0" fillId="0" borderId="0" xfId="0" applyAlignment="1">
      <alignment/>
    </xf>
    <xf numFmtId="0" fontId="0" fillId="0" borderId="0" xfId="0" applyFont="1" applyFill="1" applyAlignment="1">
      <alignment/>
    </xf>
    <xf numFmtId="0" fontId="33" fillId="0" borderId="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0" xfId="0" applyFont="1" applyFill="1" applyAlignment="1">
      <alignment/>
    </xf>
    <xf numFmtId="0" fontId="33" fillId="0" borderId="12" xfId="0" applyFont="1" applyFill="1" applyBorder="1" applyAlignment="1">
      <alignment horizontal="center" vertical="center" wrapText="1"/>
    </xf>
    <xf numFmtId="0" fontId="33"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32" fillId="0" borderId="12" xfId="0" applyFont="1" applyFill="1" applyBorder="1" applyAlignment="1">
      <alignment horizontal="left" vertical="center" wrapText="1"/>
    </xf>
    <xf numFmtId="2" fontId="33" fillId="0" borderId="12" xfId="0" applyNumberFormat="1" applyFont="1" applyFill="1" applyBorder="1" applyAlignment="1">
      <alignment horizontal="center" vertical="center" wrapText="1"/>
    </xf>
    <xf numFmtId="1" fontId="33" fillId="0" borderId="12"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1" fontId="33" fillId="0" borderId="0" xfId="0" applyNumberFormat="1" applyFont="1" applyFill="1" applyBorder="1" applyAlignment="1">
      <alignment horizontal="center" vertical="center" wrapText="1"/>
    </xf>
    <xf numFmtId="0" fontId="32" fillId="0" borderId="0" xfId="0" applyFont="1" applyFill="1" applyBorder="1" applyAlignment="1">
      <alignment vertical="center"/>
    </xf>
    <xf numFmtId="1" fontId="32" fillId="0" borderId="12"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5" fillId="0" borderId="18" xfId="0" applyFont="1" applyFill="1" applyBorder="1" applyAlignment="1">
      <alignment horizontal="center" vertical="center"/>
    </xf>
    <xf numFmtId="0" fontId="32" fillId="0" borderId="18" xfId="0" applyFont="1" applyBorder="1" applyAlignment="1">
      <alignment horizontal="center"/>
    </xf>
    <xf numFmtId="0" fontId="32" fillId="0" borderId="19" xfId="0" applyFont="1" applyBorder="1" applyAlignment="1">
      <alignment horizontal="center"/>
    </xf>
    <xf numFmtId="0" fontId="32" fillId="0" borderId="20" xfId="0" applyFont="1" applyBorder="1" applyAlignment="1">
      <alignment horizontal="center"/>
    </xf>
    <xf numFmtId="0" fontId="32" fillId="0" borderId="21"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7" fillId="0" borderId="0" xfId="0" applyFont="1" applyFill="1" applyAlignment="1">
      <alignment horizontal="center" vertical="center" wrapText="1"/>
    </xf>
    <xf numFmtId="0" fontId="32" fillId="0" borderId="0" xfId="0" applyFont="1" applyAlignment="1">
      <alignment horizontal="right"/>
    </xf>
    <xf numFmtId="0" fontId="32" fillId="0" borderId="0" xfId="0" applyFont="1" applyAlignment="1">
      <alignment/>
    </xf>
    <xf numFmtId="0" fontId="32" fillId="0" borderId="0" xfId="0" applyFont="1" applyAlignment="1">
      <alignment horizontal="left"/>
    </xf>
    <xf numFmtId="0" fontId="32" fillId="0" borderId="0" xfId="105" applyFont="1" applyFill="1" applyBorder="1" applyAlignment="1">
      <alignment horizontal="right"/>
      <protection/>
    </xf>
    <xf numFmtId="0" fontId="38" fillId="0" borderId="0" xfId="0" applyNumberFormat="1" applyFont="1" applyFill="1" applyAlignment="1">
      <alignment horizontal="right" wrapText="1"/>
    </xf>
    <xf numFmtId="0" fontId="39" fillId="0" borderId="0" xfId="0" applyFont="1" applyFill="1" applyAlignment="1">
      <alignment horizontal="left" vertical="center" wrapText="1"/>
    </xf>
    <xf numFmtId="0" fontId="33" fillId="0" borderId="15"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9" xfId="0" applyFont="1" applyBorder="1" applyAlignment="1">
      <alignment/>
    </xf>
    <xf numFmtId="0" fontId="35" fillId="0" borderId="20" xfId="0" applyFont="1" applyBorder="1" applyAlignment="1">
      <alignment/>
    </xf>
    <xf numFmtId="0" fontId="33" fillId="0" borderId="16" xfId="0" applyFont="1" applyFill="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xf>
    <xf numFmtId="0" fontId="32" fillId="0" borderId="20" xfId="0" applyFont="1" applyBorder="1" applyAlignment="1">
      <alignment/>
    </xf>
    <xf numFmtId="0" fontId="32" fillId="0" borderId="26"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17" xfId="0" applyFont="1" applyFill="1" applyBorder="1" applyAlignment="1">
      <alignment horizontal="center" vertical="center" wrapText="1"/>
    </xf>
    <xf numFmtId="0" fontId="32" fillId="0" borderId="17" xfId="0" applyFont="1" applyBorder="1" applyAlignment="1">
      <alignment horizontal="center" vertical="center" wrapText="1"/>
    </xf>
    <xf numFmtId="0" fontId="32" fillId="0" borderId="0" xfId="0" applyFont="1" applyAlignment="1">
      <alignment/>
    </xf>
    <xf numFmtId="0" fontId="41" fillId="0" borderId="0" xfId="0" applyFont="1" applyFill="1" applyAlignment="1">
      <alignment horizontal="right" vertical="top"/>
    </xf>
    <xf numFmtId="0" fontId="41" fillId="0" borderId="0" xfId="0" applyFont="1" applyAlignment="1">
      <alignment horizontal="right" vertical="top"/>
    </xf>
    <xf numFmtId="0" fontId="41" fillId="0" borderId="0" xfId="0" applyFont="1" applyAlignment="1">
      <alignment horizontal="right" vertical="top"/>
    </xf>
    <xf numFmtId="0" fontId="41" fillId="0" borderId="0" xfId="105" applyFont="1" applyFill="1" applyBorder="1" applyAlignment="1">
      <alignment horizontal="right" vertical="top"/>
      <protection/>
    </xf>
    <xf numFmtId="0" fontId="32" fillId="0" borderId="17" xfId="0" applyFont="1" applyFill="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7" xfId="0" applyFont="1" applyFill="1" applyBorder="1" applyAlignment="1">
      <alignment horizontal="center" vertical="center" textRotation="90" wrapText="1"/>
    </xf>
    <xf numFmtId="0" fontId="32" fillId="0" borderId="17" xfId="0" applyNumberFormat="1" applyFont="1" applyFill="1" applyBorder="1" applyAlignment="1">
      <alignment horizontal="center" vertical="center" textRotation="90" wrapText="1"/>
    </xf>
    <xf numFmtId="0" fontId="32" fillId="0" borderId="0" xfId="0" applyFont="1" applyAlignment="1">
      <alignment horizontal="center" vertical="center" textRotation="90" wrapText="1"/>
    </xf>
    <xf numFmtId="2" fontId="32" fillId="0" borderId="17" xfId="0" applyNumberFormat="1" applyFont="1" applyFill="1" applyBorder="1" applyAlignment="1">
      <alignment horizontal="center" vertical="center" textRotation="90" wrapText="1"/>
    </xf>
    <xf numFmtId="0" fontId="40" fillId="0" borderId="17" xfId="0" applyFont="1" applyBorder="1" applyAlignment="1">
      <alignment horizontal="center" vertical="center" textRotation="90" wrapText="1"/>
    </xf>
    <xf numFmtId="0" fontId="36" fillId="0" borderId="17" xfId="105" applyNumberFormat="1" applyFont="1" applyFill="1" applyBorder="1" applyAlignment="1">
      <alignment horizontal="center" vertical="center" textRotation="90" wrapText="1"/>
      <protection/>
    </xf>
    <xf numFmtId="0" fontId="32" fillId="0" borderId="17" xfId="0" applyFont="1" applyFill="1" applyBorder="1" applyAlignment="1">
      <alignment horizontal="center" textRotation="90" wrapText="1"/>
    </xf>
    <xf numFmtId="0" fontId="32" fillId="0" borderId="12" xfId="0" applyNumberFormat="1" applyFont="1" applyFill="1" applyBorder="1" applyAlignment="1">
      <alignment horizontal="center" vertical="center" textRotation="90" wrapText="1"/>
    </xf>
    <xf numFmtId="0" fontId="32" fillId="0" borderId="12" xfId="0" applyFont="1" applyFill="1" applyBorder="1" applyAlignment="1">
      <alignment horizontal="center" vertical="center" textRotation="90" wrapText="1"/>
    </xf>
    <xf numFmtId="0" fontId="32" fillId="0" borderId="0" xfId="0" applyFont="1" applyFill="1" applyAlignment="1">
      <alignment horizontal="justify" textRotation="90"/>
    </xf>
    <xf numFmtId="0" fontId="32" fillId="0" borderId="12" xfId="0" applyFont="1" applyBorder="1" applyAlignment="1">
      <alignment horizontal="center" vertical="center" textRotation="90"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2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BH35"/>
  <sheetViews>
    <sheetView showZeros="0" tabSelected="1" view="pageBreakPreview" zoomScale="70" zoomScaleNormal="50" zoomScaleSheetLayoutView="70" zoomScalePageLayoutView="0" workbookViewId="0" topLeftCell="A1">
      <pane xSplit="2" topLeftCell="C1" activePane="topRight" state="frozen"/>
      <selection pane="topLeft" activeCell="D6" sqref="D6"/>
      <selection pane="topRight" activeCell="H29" sqref="H29"/>
    </sheetView>
  </sheetViews>
  <sheetFormatPr defaultColWidth="8" defaultRowHeight="12.75"/>
  <cols>
    <col min="1" max="1" width="19.33203125" style="1" customWidth="1"/>
    <col min="2" max="2" width="29.33203125" style="1" customWidth="1"/>
    <col min="3" max="4" width="11.5" style="1" bestFit="1" customWidth="1"/>
    <col min="5" max="5" width="22" style="1" bestFit="1" customWidth="1"/>
    <col min="6" max="6" width="30.66015625" style="1" customWidth="1"/>
    <col min="7" max="7" width="10.83203125" style="1" bestFit="1" customWidth="1"/>
    <col min="8" max="8" width="9.5" style="1" bestFit="1" customWidth="1"/>
    <col min="9" max="9" width="10.83203125" style="1" bestFit="1" customWidth="1"/>
    <col min="10" max="10" width="9.5" style="1" bestFit="1" customWidth="1"/>
    <col min="11" max="11" width="15.66015625" style="1" customWidth="1"/>
    <col min="12" max="13" width="11.5" style="1" bestFit="1" customWidth="1"/>
    <col min="14" max="14" width="22.33203125" style="1" customWidth="1"/>
    <col min="15" max="15" width="36" style="1" customWidth="1"/>
    <col min="16" max="16" width="25.5" style="1" bestFit="1" customWidth="1"/>
    <col min="17" max="17" width="29" style="1" bestFit="1" customWidth="1"/>
    <col min="18" max="18" width="8.16015625" style="1" bestFit="1" customWidth="1"/>
    <col min="19" max="19" width="9.5" style="1" bestFit="1" customWidth="1"/>
    <col min="20" max="20" width="15" style="1" bestFit="1" customWidth="1"/>
    <col min="21" max="21" width="22" style="1" bestFit="1" customWidth="1"/>
    <col min="22" max="22" width="15" style="1" bestFit="1" customWidth="1"/>
    <col min="23" max="23" width="13" style="1" customWidth="1"/>
    <col min="24" max="24" width="11.83203125" style="1" customWidth="1"/>
    <col min="25" max="26" width="10.83203125" style="1" bestFit="1" customWidth="1"/>
    <col min="27" max="27" width="15" style="1" bestFit="1" customWidth="1"/>
    <col min="28" max="28" width="22.5" style="1" customWidth="1"/>
    <col min="29" max="29" width="15.16015625" style="1" customWidth="1"/>
    <col min="30" max="30" width="14.33203125" style="1" customWidth="1"/>
    <col min="31" max="31" width="9.5" style="1" bestFit="1" customWidth="1"/>
    <col min="32" max="32" width="11.5" style="1" bestFit="1" customWidth="1"/>
    <col min="33" max="33" width="15" style="1" bestFit="1" customWidth="1"/>
    <col min="34" max="34" width="13.16015625" style="1" customWidth="1"/>
    <col min="35" max="35" width="12.33203125" style="1" bestFit="1" customWidth="1"/>
    <col min="36" max="36" width="10.83203125" style="1" bestFit="1" customWidth="1"/>
    <col min="37" max="37" width="15" style="1" bestFit="1" customWidth="1"/>
    <col min="38" max="38" width="9.5" style="1" bestFit="1" customWidth="1"/>
    <col min="39" max="42" width="11.5" style="1" bestFit="1" customWidth="1"/>
    <col min="43" max="43" width="25.33203125" style="1" customWidth="1"/>
    <col min="44" max="45" width="18.5" style="1" bestFit="1" customWidth="1"/>
    <col min="46" max="47" width="15" style="1" bestFit="1" customWidth="1"/>
    <col min="48" max="48" width="14.83203125" style="1" customWidth="1"/>
    <col min="49" max="49" width="19.5" style="1" customWidth="1"/>
    <col min="50" max="50" width="15.16015625" style="1" customWidth="1"/>
    <col min="51" max="51" width="16.33203125" style="1" customWidth="1"/>
    <col min="52" max="52" width="18.5" style="1" bestFit="1" customWidth="1"/>
    <col min="53" max="53" width="23" style="1" customWidth="1"/>
    <col min="54" max="54" width="67.16015625" style="1" customWidth="1"/>
    <col min="55" max="55" width="11.5" style="1" bestFit="1" customWidth="1"/>
    <col min="56" max="56" width="17.33203125" style="1" customWidth="1"/>
    <col min="57" max="57" width="23.33203125" style="1" customWidth="1"/>
    <col min="58" max="58" width="18.66015625" style="1" customWidth="1"/>
    <col min="59" max="59" width="18.33203125" style="1" customWidth="1"/>
    <col min="60" max="60" width="21.33203125" style="1" customWidth="1"/>
    <col min="61" max="61" width="24.5" style="1" customWidth="1"/>
    <col min="62" max="62" width="21.33203125" style="1" customWidth="1"/>
    <col min="63" max="63" width="19.16015625" style="1" customWidth="1"/>
    <col min="64" max="64" width="19.33203125" style="1" customWidth="1"/>
    <col min="65" max="65" width="21.66015625" style="1" customWidth="1"/>
    <col min="66" max="66" width="19.33203125" style="1" customWidth="1"/>
    <col min="67" max="67" width="26.16015625" style="1" customWidth="1"/>
    <col min="68" max="68" width="37.33203125" style="1" customWidth="1"/>
    <col min="69" max="69" width="17.16015625" style="1" customWidth="1"/>
    <col min="70" max="70" width="20.16015625" style="1" customWidth="1"/>
    <col min="71" max="16384" width="8" style="1" customWidth="1"/>
  </cols>
  <sheetData>
    <row r="1" spans="1:56" s="4" customFormat="1" ht="20.25" customHeight="1">
      <c r="A1" s="36"/>
      <c r="M1" s="60"/>
      <c r="N1" s="61" t="s">
        <v>55</v>
      </c>
      <c r="W1" s="11"/>
      <c r="X1" s="11"/>
      <c r="Y1" s="11"/>
      <c r="Z1" s="11"/>
      <c r="AA1" s="11"/>
      <c r="AB1" s="11"/>
      <c r="AC1" s="11"/>
      <c r="AD1" s="11"/>
      <c r="AE1" s="11"/>
      <c r="AF1" s="11"/>
      <c r="AG1" s="11"/>
      <c r="AH1" s="11"/>
      <c r="AN1" s="37"/>
      <c r="AO1" s="37"/>
      <c r="AP1" s="37"/>
      <c r="AQ1" s="37"/>
      <c r="AR1" s="37"/>
      <c r="AS1" s="37"/>
      <c r="AT1" s="37"/>
      <c r="AU1" s="37"/>
      <c r="AV1" s="37"/>
      <c r="AW1" s="11"/>
      <c r="AX1" s="11"/>
      <c r="AY1" s="11"/>
      <c r="AZ1" s="11"/>
      <c r="BA1" s="11"/>
      <c r="BB1" s="11"/>
      <c r="BC1" s="11"/>
      <c r="BD1" s="2"/>
    </row>
    <row r="2" spans="1:56" s="4" customFormat="1" ht="18" customHeight="1">
      <c r="A2" s="36"/>
      <c r="M2" s="60"/>
      <c r="N2" s="61" t="s">
        <v>53</v>
      </c>
      <c r="W2" s="11"/>
      <c r="X2" s="11"/>
      <c r="Y2" s="11"/>
      <c r="Z2" s="11"/>
      <c r="AA2" s="11"/>
      <c r="AB2" s="11"/>
      <c r="AC2" s="11"/>
      <c r="AD2" s="11"/>
      <c r="AE2" s="11"/>
      <c r="AF2" s="11"/>
      <c r="AG2" s="11"/>
      <c r="AH2" s="11"/>
      <c r="AN2" s="37"/>
      <c r="AO2" s="37"/>
      <c r="AP2" s="37"/>
      <c r="AQ2" s="37"/>
      <c r="AR2" s="37"/>
      <c r="AS2" s="37"/>
      <c r="AT2" s="37"/>
      <c r="AU2" s="37"/>
      <c r="AV2" s="37"/>
      <c r="AW2" s="11"/>
      <c r="AX2" s="11"/>
      <c r="AY2" s="11"/>
      <c r="AZ2" s="11"/>
      <c r="BA2" s="11"/>
      <c r="BB2" s="11"/>
      <c r="BC2" s="11"/>
      <c r="BD2" s="2"/>
    </row>
    <row r="3" spans="1:56" s="4" customFormat="1" ht="16.5" customHeight="1">
      <c r="A3" s="36"/>
      <c r="M3" s="60"/>
      <c r="N3" s="61" t="s">
        <v>54</v>
      </c>
      <c r="W3" s="11"/>
      <c r="X3" s="11"/>
      <c r="Y3" s="11"/>
      <c r="Z3" s="11"/>
      <c r="AA3" s="11"/>
      <c r="AB3" s="11"/>
      <c r="AC3" s="11"/>
      <c r="AD3" s="11"/>
      <c r="AE3" s="11"/>
      <c r="AF3" s="11"/>
      <c r="AG3" s="11"/>
      <c r="AH3" s="11"/>
      <c r="AN3" s="37"/>
      <c r="AO3" s="37"/>
      <c r="AP3" s="38"/>
      <c r="AQ3" s="38"/>
      <c r="AR3" s="38"/>
      <c r="AS3" s="38"/>
      <c r="AT3" s="38"/>
      <c r="AU3" s="38"/>
      <c r="AV3" s="38"/>
      <c r="AW3" s="11"/>
      <c r="AX3" s="11"/>
      <c r="AY3" s="11"/>
      <c r="AZ3" s="11"/>
      <c r="BA3" s="11"/>
      <c r="BB3" s="11"/>
      <c r="BC3" s="11"/>
      <c r="BD3" s="2"/>
    </row>
    <row r="4" spans="1:56" s="4" customFormat="1" ht="15.75" customHeight="1">
      <c r="A4" s="36"/>
      <c r="L4" s="62" t="s">
        <v>80</v>
      </c>
      <c r="M4" s="62"/>
      <c r="N4" s="62"/>
      <c r="W4" s="11"/>
      <c r="X4" s="11"/>
      <c r="Y4" s="11"/>
      <c r="Z4" s="11"/>
      <c r="AA4" s="11"/>
      <c r="AB4" s="11"/>
      <c r="AC4" s="11"/>
      <c r="AD4" s="11"/>
      <c r="AE4" s="11"/>
      <c r="AF4" s="11"/>
      <c r="AG4" s="11"/>
      <c r="AH4" s="11"/>
      <c r="AN4" s="39"/>
      <c r="AO4" s="39"/>
      <c r="AP4" s="39"/>
      <c r="AQ4" s="39"/>
      <c r="AR4" s="39"/>
      <c r="AS4" s="39"/>
      <c r="AT4" s="39"/>
      <c r="AU4" s="39"/>
      <c r="AV4" s="39"/>
      <c r="AW4" s="11"/>
      <c r="AX4" s="11"/>
      <c r="AY4" s="11"/>
      <c r="AZ4" s="11"/>
      <c r="BA4" s="11"/>
      <c r="BB4" s="11"/>
      <c r="BC4" s="11"/>
      <c r="BD4" s="2"/>
    </row>
    <row r="5" spans="1:56" s="4" customFormat="1" ht="14.25" customHeight="1">
      <c r="A5" s="36"/>
      <c r="M5" s="60"/>
      <c r="N5" s="63" t="s">
        <v>38</v>
      </c>
      <c r="W5" s="11"/>
      <c r="X5" s="11"/>
      <c r="Y5" s="11"/>
      <c r="Z5" s="11"/>
      <c r="AA5" s="11"/>
      <c r="AB5" s="11"/>
      <c r="AC5" s="11"/>
      <c r="AD5" s="11"/>
      <c r="AE5" s="11"/>
      <c r="AF5" s="11"/>
      <c r="AG5" s="11"/>
      <c r="AH5" s="11"/>
      <c r="AN5" s="40"/>
      <c r="AO5" s="40"/>
      <c r="AP5" s="37"/>
      <c r="AQ5" s="37"/>
      <c r="AR5" s="37"/>
      <c r="AS5" s="37"/>
      <c r="AT5" s="37"/>
      <c r="AU5" s="37"/>
      <c r="AV5" s="37"/>
      <c r="AW5" s="11"/>
      <c r="AX5" s="11"/>
      <c r="AY5" s="11"/>
      <c r="AZ5" s="11"/>
      <c r="BA5" s="11"/>
      <c r="BB5" s="11"/>
      <c r="BC5" s="11"/>
      <c r="BD5" s="2"/>
    </row>
    <row r="6" spans="1:56" s="4" customFormat="1" ht="15.75">
      <c r="A6" s="36"/>
      <c r="M6" s="60"/>
      <c r="N6" s="63" t="s">
        <v>75</v>
      </c>
      <c r="W6" s="11"/>
      <c r="X6" s="11"/>
      <c r="Y6" s="11"/>
      <c r="Z6" s="11"/>
      <c r="AA6" s="11"/>
      <c r="AB6" s="11"/>
      <c r="AC6" s="11"/>
      <c r="AD6" s="11"/>
      <c r="AE6" s="11"/>
      <c r="AF6" s="11"/>
      <c r="AG6" s="11"/>
      <c r="AH6" s="11"/>
      <c r="AN6" s="40"/>
      <c r="AO6" s="40"/>
      <c r="AP6" s="37"/>
      <c r="AQ6" s="37"/>
      <c r="AR6" s="37"/>
      <c r="AS6" s="37"/>
      <c r="AT6" s="37"/>
      <c r="AU6" s="37"/>
      <c r="AV6" s="37"/>
      <c r="AW6" s="11"/>
      <c r="AX6" s="11"/>
      <c r="AY6" s="11"/>
      <c r="AZ6" s="11"/>
      <c r="BA6" s="11"/>
      <c r="BB6" s="11"/>
      <c r="BC6" s="11"/>
      <c r="BD6" s="2"/>
    </row>
    <row r="7" spans="1:56" s="4" customFormat="1" ht="15.75">
      <c r="A7" s="36"/>
      <c r="M7" s="60"/>
      <c r="N7" s="63" t="s">
        <v>76</v>
      </c>
      <c r="W7" s="11"/>
      <c r="X7" s="11"/>
      <c r="Y7" s="11"/>
      <c r="Z7" s="11"/>
      <c r="AA7" s="11"/>
      <c r="AB7" s="11"/>
      <c r="AC7" s="11"/>
      <c r="AD7" s="11"/>
      <c r="AE7" s="11"/>
      <c r="AF7" s="11"/>
      <c r="AG7" s="11"/>
      <c r="AH7" s="11"/>
      <c r="AM7" s="41"/>
      <c r="AN7" s="40"/>
      <c r="AO7" s="40"/>
      <c r="AP7" s="37"/>
      <c r="AQ7" s="37"/>
      <c r="AR7" s="37"/>
      <c r="AS7" s="37"/>
      <c r="AT7" s="37"/>
      <c r="AU7" s="37"/>
      <c r="AV7" s="37"/>
      <c r="AW7" s="11"/>
      <c r="AX7" s="11"/>
      <c r="AY7" s="11"/>
      <c r="AZ7" s="11"/>
      <c r="BA7" s="11"/>
      <c r="BB7" s="11"/>
      <c r="BC7" s="11"/>
      <c r="BD7" s="2"/>
    </row>
    <row r="8" spans="1:56" s="4" customFormat="1" ht="15.75">
      <c r="A8" s="36"/>
      <c r="C8" s="42" t="s">
        <v>52</v>
      </c>
      <c r="D8" s="42"/>
      <c r="E8" s="42"/>
      <c r="F8" s="42"/>
      <c r="G8" s="42"/>
      <c r="H8" s="42"/>
      <c r="I8" s="42"/>
      <c r="J8" s="42"/>
      <c r="K8" s="42"/>
      <c r="L8" s="42"/>
      <c r="M8" s="42"/>
      <c r="N8" s="42"/>
      <c r="O8" s="42"/>
      <c r="P8" s="42"/>
      <c r="Q8" s="42"/>
      <c r="R8" s="42"/>
      <c r="S8" s="42"/>
      <c r="T8" s="42"/>
      <c r="U8" s="42"/>
      <c r="V8" s="42"/>
      <c r="W8" s="42"/>
      <c r="X8" s="42"/>
      <c r="Y8" s="42"/>
      <c r="Z8" s="42"/>
      <c r="AA8" s="42"/>
      <c r="AB8" s="42"/>
      <c r="AC8" s="42"/>
      <c r="AD8" s="11"/>
      <c r="AE8" s="11"/>
      <c r="AF8" s="11"/>
      <c r="AG8" s="11"/>
      <c r="AH8" s="11"/>
      <c r="AW8" s="11"/>
      <c r="AX8" s="11"/>
      <c r="AY8" s="11"/>
      <c r="AZ8" s="11"/>
      <c r="BA8" s="11"/>
      <c r="BB8" s="11"/>
      <c r="BC8" s="11"/>
      <c r="BD8" s="2"/>
    </row>
    <row r="9" spans="1:56" s="4" customFormat="1" ht="15.75">
      <c r="A9" s="36"/>
      <c r="W9" s="11"/>
      <c r="X9" s="11"/>
      <c r="Y9" s="11"/>
      <c r="Z9" s="11"/>
      <c r="AA9" s="11"/>
      <c r="AB9" s="11"/>
      <c r="AC9" s="11"/>
      <c r="AD9" s="11"/>
      <c r="AE9" s="11"/>
      <c r="AF9" s="11"/>
      <c r="AG9" s="11"/>
      <c r="AH9" s="11"/>
      <c r="AW9" s="11"/>
      <c r="AX9" s="11"/>
      <c r="AY9" s="11"/>
      <c r="AZ9" s="11"/>
      <c r="BA9" s="11"/>
      <c r="BB9" s="11"/>
      <c r="BC9" s="11"/>
      <c r="BD9" s="2"/>
    </row>
    <row r="10" spans="1:60" s="4" customFormat="1" ht="15.75">
      <c r="A10" s="43" t="s">
        <v>0</v>
      </c>
      <c r="B10" s="43" t="s">
        <v>1</v>
      </c>
      <c r="C10" s="29" t="s">
        <v>56</v>
      </c>
      <c r="D10" s="30"/>
      <c r="E10" s="30"/>
      <c r="F10" s="30"/>
      <c r="G10" s="30"/>
      <c r="H10" s="30"/>
      <c r="I10" s="30"/>
      <c r="J10" s="30"/>
      <c r="K10" s="30"/>
      <c r="L10" s="30"/>
      <c r="M10" s="30"/>
      <c r="N10" s="30"/>
      <c r="O10" s="30"/>
      <c r="P10" s="30"/>
      <c r="Q10" s="30"/>
      <c r="R10" s="30"/>
      <c r="S10" s="30"/>
      <c r="T10" s="30"/>
      <c r="U10" s="30"/>
      <c r="V10" s="30"/>
      <c r="W10" s="30"/>
      <c r="X10" s="30"/>
      <c r="Y10" s="30"/>
      <c r="Z10" s="30"/>
      <c r="AA10" s="44"/>
      <c r="AB10" s="44"/>
      <c r="AC10" s="44"/>
      <c r="AD10" s="44"/>
      <c r="AE10" s="44"/>
      <c r="AF10" s="44"/>
      <c r="AG10" s="44"/>
      <c r="AH10" s="45"/>
      <c r="AI10" s="23" t="s">
        <v>34</v>
      </c>
      <c r="AJ10" s="46"/>
      <c r="AK10" s="46"/>
      <c r="AL10" s="46"/>
      <c r="AM10" s="46"/>
      <c r="AN10" s="46"/>
      <c r="AO10" s="46"/>
      <c r="AP10" s="46"/>
      <c r="AQ10" s="46"/>
      <c r="AR10" s="46"/>
      <c r="AS10" s="46"/>
      <c r="AT10" s="46"/>
      <c r="AU10" s="46"/>
      <c r="AV10" s="46"/>
      <c r="AW10" s="46"/>
      <c r="AX10" s="46"/>
      <c r="AY10" s="46"/>
      <c r="AZ10" s="46"/>
      <c r="BA10" s="46"/>
      <c r="BB10" s="46"/>
      <c r="BC10" s="46"/>
      <c r="BD10" s="47"/>
      <c r="BE10" s="15"/>
      <c r="BF10" s="15"/>
      <c r="BG10" s="15"/>
      <c r="BH10" s="15"/>
    </row>
    <row r="11" spans="1:56" s="4" customFormat="1" ht="15.75">
      <c r="A11" s="48"/>
      <c r="B11" s="48"/>
      <c r="C11" s="32" t="s">
        <v>2</v>
      </c>
      <c r="D11" s="49"/>
      <c r="E11" s="49"/>
      <c r="F11" s="49"/>
      <c r="G11" s="49"/>
      <c r="H11" s="49"/>
      <c r="I11" s="49"/>
      <c r="J11" s="49"/>
      <c r="K11" s="49"/>
      <c r="L11" s="49"/>
      <c r="M11" s="49"/>
      <c r="N11" s="49"/>
      <c r="O11" s="49"/>
      <c r="P11" s="49"/>
      <c r="Q11" s="49"/>
      <c r="R11" s="49"/>
      <c r="S11" s="49"/>
      <c r="T11" s="50"/>
      <c r="U11" s="51"/>
      <c r="V11" s="51"/>
      <c r="W11" s="20" t="s">
        <v>3</v>
      </c>
      <c r="X11" s="32" t="s">
        <v>40</v>
      </c>
      <c r="Y11" s="52"/>
      <c r="Z11" s="52"/>
      <c r="AA11" s="52"/>
      <c r="AB11" s="52"/>
      <c r="AC11" s="52"/>
      <c r="AD11" s="52"/>
      <c r="AE11" s="49"/>
      <c r="AF11" s="50"/>
      <c r="AG11" s="51"/>
      <c r="AH11" s="20" t="s">
        <v>3</v>
      </c>
      <c r="AI11" s="18" t="s">
        <v>2</v>
      </c>
      <c r="AJ11" s="53"/>
      <c r="AK11" s="53"/>
      <c r="AL11" s="53"/>
      <c r="AM11" s="53"/>
      <c r="AN11" s="53"/>
      <c r="AO11" s="53"/>
      <c r="AP11" s="53"/>
      <c r="AQ11" s="53"/>
      <c r="AR11" s="53"/>
      <c r="AS11" s="53"/>
      <c r="AT11" s="53"/>
      <c r="AU11" s="53"/>
      <c r="AV11" s="54"/>
      <c r="AW11" s="24" t="s">
        <v>2</v>
      </c>
      <c r="AX11" s="25"/>
      <c r="AY11" s="25"/>
      <c r="AZ11" s="25"/>
      <c r="BA11" s="25"/>
      <c r="BB11" s="25"/>
      <c r="BC11" s="25"/>
      <c r="BD11" s="26"/>
    </row>
    <row r="12" spans="1:56" s="4" customFormat="1" ht="15.75">
      <c r="A12" s="48"/>
      <c r="B12" s="48"/>
      <c r="C12" s="32" t="s">
        <v>4</v>
      </c>
      <c r="D12" s="49"/>
      <c r="E12" s="49"/>
      <c r="F12" s="49"/>
      <c r="G12" s="49"/>
      <c r="H12" s="49"/>
      <c r="I12" s="49"/>
      <c r="J12" s="49"/>
      <c r="K12" s="49"/>
      <c r="L12" s="49"/>
      <c r="M12" s="49"/>
      <c r="N12" s="49"/>
      <c r="O12" s="49"/>
      <c r="P12" s="49"/>
      <c r="Q12" s="49"/>
      <c r="R12" s="49"/>
      <c r="S12" s="49"/>
      <c r="T12" s="50"/>
      <c r="U12" s="55"/>
      <c r="V12" s="55"/>
      <c r="W12" s="21"/>
      <c r="X12" s="32" t="s">
        <v>41</v>
      </c>
      <c r="Y12" s="52"/>
      <c r="Z12" s="52"/>
      <c r="AA12" s="52"/>
      <c r="AB12" s="52"/>
      <c r="AC12" s="52"/>
      <c r="AD12" s="52"/>
      <c r="AE12" s="49"/>
      <c r="AF12" s="50"/>
      <c r="AG12" s="56"/>
      <c r="AH12" s="31"/>
      <c r="AI12" s="33" t="s">
        <v>5</v>
      </c>
      <c r="AJ12" s="34"/>
      <c r="AK12" s="34"/>
      <c r="AL12" s="34"/>
      <c r="AM12" s="34"/>
      <c r="AN12" s="34"/>
      <c r="AO12" s="34"/>
      <c r="AP12" s="34"/>
      <c r="AQ12" s="34"/>
      <c r="AR12" s="34"/>
      <c r="AS12" s="34"/>
      <c r="AT12" s="34"/>
      <c r="AU12" s="35"/>
      <c r="AV12" s="19" t="s">
        <v>3</v>
      </c>
      <c r="AW12" s="27" t="s">
        <v>41</v>
      </c>
      <c r="AX12" s="28"/>
      <c r="AY12" s="28"/>
      <c r="AZ12" s="28"/>
      <c r="BA12" s="28"/>
      <c r="BB12" s="17"/>
      <c r="BC12" s="17"/>
      <c r="BD12" s="21" t="s">
        <v>3</v>
      </c>
    </row>
    <row r="13" spans="1:56" s="4" customFormat="1" ht="258.75" customHeight="1">
      <c r="A13" s="57"/>
      <c r="B13" s="57"/>
      <c r="C13" s="64" t="s">
        <v>6</v>
      </c>
      <c r="D13" s="64" t="s">
        <v>7</v>
      </c>
      <c r="E13" s="65" t="s">
        <v>31</v>
      </c>
      <c r="F13" s="65" t="s">
        <v>33</v>
      </c>
      <c r="G13" s="65" t="s">
        <v>8</v>
      </c>
      <c r="H13" s="65" t="s">
        <v>9</v>
      </c>
      <c r="I13" s="65" t="s">
        <v>27</v>
      </c>
      <c r="J13" s="65" t="s">
        <v>28</v>
      </c>
      <c r="K13" s="65" t="s">
        <v>29</v>
      </c>
      <c r="L13" s="65" t="s">
        <v>30</v>
      </c>
      <c r="M13" s="65" t="s">
        <v>45</v>
      </c>
      <c r="N13" s="65" t="s">
        <v>57</v>
      </c>
      <c r="O13" s="65" t="s">
        <v>58</v>
      </c>
      <c r="P13" s="65" t="s">
        <v>59</v>
      </c>
      <c r="Q13" s="65" t="s">
        <v>60</v>
      </c>
      <c r="R13" s="66" t="s">
        <v>71</v>
      </c>
      <c r="S13" s="64" t="s">
        <v>42</v>
      </c>
      <c r="T13" s="64" t="s">
        <v>72</v>
      </c>
      <c r="U13" s="64" t="s">
        <v>73</v>
      </c>
      <c r="V13" s="64" t="s">
        <v>79</v>
      </c>
      <c r="W13" s="22"/>
      <c r="X13" s="65" t="s">
        <v>8</v>
      </c>
      <c r="Y13" s="65" t="s">
        <v>9</v>
      </c>
      <c r="Z13" s="65" t="s">
        <v>27</v>
      </c>
      <c r="AA13" s="64" t="s">
        <v>44</v>
      </c>
      <c r="AB13" s="67" t="s">
        <v>62</v>
      </c>
      <c r="AC13" s="64" t="s">
        <v>43</v>
      </c>
      <c r="AD13" s="68" t="s">
        <v>61</v>
      </c>
      <c r="AE13" s="66" t="s">
        <v>71</v>
      </c>
      <c r="AF13" s="66" t="s">
        <v>78</v>
      </c>
      <c r="AG13" s="64" t="s">
        <v>79</v>
      </c>
      <c r="AH13" s="22"/>
      <c r="AI13" s="65" t="s">
        <v>27</v>
      </c>
      <c r="AJ13" s="65" t="s">
        <v>35</v>
      </c>
      <c r="AK13" s="69" t="s">
        <v>51</v>
      </c>
      <c r="AL13" s="70" t="s">
        <v>50</v>
      </c>
      <c r="AM13" s="71" t="s">
        <v>47</v>
      </c>
      <c r="AN13" s="71" t="s">
        <v>48</v>
      </c>
      <c r="AO13" s="72" t="s">
        <v>67</v>
      </c>
      <c r="AP13" s="65" t="s">
        <v>49</v>
      </c>
      <c r="AQ13" s="65" t="s">
        <v>39</v>
      </c>
      <c r="AR13" s="73" t="s">
        <v>70</v>
      </c>
      <c r="AS13" s="73" t="s">
        <v>69</v>
      </c>
      <c r="AT13" s="64" t="s">
        <v>68</v>
      </c>
      <c r="AU13" s="64" t="s">
        <v>77</v>
      </c>
      <c r="AV13" s="58"/>
      <c r="AW13" s="74" t="s">
        <v>63</v>
      </c>
      <c r="AX13" s="75" t="s">
        <v>64</v>
      </c>
      <c r="AY13" s="74" t="s">
        <v>65</v>
      </c>
      <c r="AZ13" s="68" t="s">
        <v>66</v>
      </c>
      <c r="BA13" s="68" t="s">
        <v>62</v>
      </c>
      <c r="BB13" s="76" t="s">
        <v>74</v>
      </c>
      <c r="BC13" s="77" t="s">
        <v>78</v>
      </c>
      <c r="BD13" s="58"/>
    </row>
    <row r="14" spans="1:56" s="4" customFormat="1" ht="15.75">
      <c r="A14" s="5">
        <v>1</v>
      </c>
      <c r="B14" s="5">
        <v>2</v>
      </c>
      <c r="C14" s="5">
        <v>3</v>
      </c>
      <c r="D14" s="5">
        <v>4</v>
      </c>
      <c r="E14" s="5">
        <v>5</v>
      </c>
      <c r="F14" s="5">
        <v>6</v>
      </c>
      <c r="G14" s="5">
        <v>7</v>
      </c>
      <c r="H14" s="5">
        <v>8</v>
      </c>
      <c r="I14" s="5">
        <v>9</v>
      </c>
      <c r="J14" s="5">
        <v>10</v>
      </c>
      <c r="K14" s="5">
        <v>11</v>
      </c>
      <c r="L14" s="5">
        <v>12</v>
      </c>
      <c r="M14" s="5">
        <v>13</v>
      </c>
      <c r="N14" s="5">
        <v>14</v>
      </c>
      <c r="O14" s="5">
        <v>15</v>
      </c>
      <c r="P14" s="5">
        <v>16</v>
      </c>
      <c r="Q14" s="5">
        <v>17</v>
      </c>
      <c r="R14" s="5">
        <v>18</v>
      </c>
      <c r="S14" s="5">
        <v>19</v>
      </c>
      <c r="T14" s="5">
        <v>20</v>
      </c>
      <c r="U14" s="5">
        <v>21</v>
      </c>
      <c r="V14" s="5"/>
      <c r="W14" s="3">
        <v>22</v>
      </c>
      <c r="X14" s="3">
        <v>23</v>
      </c>
      <c r="Y14" s="3">
        <v>24</v>
      </c>
      <c r="Z14" s="3">
        <v>25</v>
      </c>
      <c r="AA14" s="3">
        <v>26</v>
      </c>
      <c r="AB14" s="3">
        <v>27</v>
      </c>
      <c r="AC14" s="3">
        <v>28</v>
      </c>
      <c r="AD14" s="3">
        <v>29</v>
      </c>
      <c r="AE14" s="3">
        <v>30</v>
      </c>
      <c r="AF14" s="3">
        <v>31</v>
      </c>
      <c r="AG14" s="3">
        <v>32</v>
      </c>
      <c r="AH14" s="3">
        <v>33</v>
      </c>
      <c r="AI14" s="5">
        <v>34</v>
      </c>
      <c r="AJ14" s="5">
        <v>35</v>
      </c>
      <c r="AK14" s="5">
        <v>36</v>
      </c>
      <c r="AL14" s="5">
        <v>37</v>
      </c>
      <c r="AM14" s="5">
        <v>38</v>
      </c>
      <c r="AN14" s="5">
        <v>39</v>
      </c>
      <c r="AO14" s="5">
        <v>40</v>
      </c>
      <c r="AP14" s="5">
        <v>41</v>
      </c>
      <c r="AQ14" s="5">
        <v>42</v>
      </c>
      <c r="AR14" s="5">
        <v>43</v>
      </c>
      <c r="AS14" s="5">
        <v>44</v>
      </c>
      <c r="AT14" s="5">
        <v>45</v>
      </c>
      <c r="AU14" s="5">
        <v>46</v>
      </c>
      <c r="AV14" s="5">
        <v>47</v>
      </c>
      <c r="AW14" s="3">
        <v>48</v>
      </c>
      <c r="AX14" s="3">
        <v>49</v>
      </c>
      <c r="AY14" s="3">
        <v>50</v>
      </c>
      <c r="AZ14" s="3">
        <v>51</v>
      </c>
      <c r="BA14" s="3">
        <v>52</v>
      </c>
      <c r="BB14" s="3">
        <v>53</v>
      </c>
      <c r="BC14" s="3">
        <v>54</v>
      </c>
      <c r="BD14" s="5">
        <v>55</v>
      </c>
    </row>
    <row r="15" spans="1:56" s="4" customFormat="1" ht="15.75">
      <c r="A15" s="5">
        <v>20317501000</v>
      </c>
      <c r="B15" s="6" t="s">
        <v>10</v>
      </c>
      <c r="C15" s="5">
        <v>64248</v>
      </c>
      <c r="D15" s="5">
        <v>3000</v>
      </c>
      <c r="E15" s="5"/>
      <c r="F15" s="5"/>
      <c r="G15" s="5"/>
      <c r="H15" s="5"/>
      <c r="I15" s="5">
        <v>122623</v>
      </c>
      <c r="J15" s="5"/>
      <c r="K15" s="5"/>
      <c r="L15" s="5"/>
      <c r="M15" s="5">
        <v>20000</v>
      </c>
      <c r="N15" s="5"/>
      <c r="O15" s="5"/>
      <c r="P15" s="5"/>
      <c r="Q15" s="5"/>
      <c r="R15" s="5"/>
      <c r="S15" s="5"/>
      <c r="T15" s="5">
        <v>3000</v>
      </c>
      <c r="U15" s="5"/>
      <c r="V15" s="5"/>
      <c r="W15" s="3">
        <f>SUM(C15:U15)</f>
        <v>212871</v>
      </c>
      <c r="X15" s="3"/>
      <c r="Y15" s="3">
        <v>428042</v>
      </c>
      <c r="Z15" s="3">
        <v>119900</v>
      </c>
      <c r="AA15" s="3"/>
      <c r="AB15" s="3"/>
      <c r="AC15" s="3"/>
      <c r="AD15" s="3"/>
      <c r="AE15" s="3"/>
      <c r="AF15" s="3"/>
      <c r="AG15" s="3"/>
      <c r="AH15" s="3">
        <f>SUM(X15:AE15)</f>
        <v>547942</v>
      </c>
      <c r="AI15" s="9"/>
      <c r="AJ15" s="5">
        <v>62000</v>
      </c>
      <c r="AK15" s="5"/>
      <c r="AL15" s="5"/>
      <c r="AM15" s="5"/>
      <c r="AN15" s="5"/>
      <c r="AO15" s="5"/>
      <c r="AP15" s="5"/>
      <c r="AQ15" s="5"/>
      <c r="AR15" s="5"/>
      <c r="AS15" s="5"/>
      <c r="AT15" s="5"/>
      <c r="AU15" s="5"/>
      <c r="AV15" s="10">
        <f>SUM(AI15:AU15)</f>
        <v>62000</v>
      </c>
      <c r="AW15" s="3"/>
      <c r="AX15" s="3"/>
      <c r="AY15" s="3"/>
      <c r="AZ15" s="3"/>
      <c r="BA15" s="3"/>
      <c r="BB15" s="3"/>
      <c r="BC15" s="3"/>
      <c r="BD15" s="10"/>
    </row>
    <row r="16" spans="1:56" s="4" customFormat="1" ht="15.75">
      <c r="A16" s="5">
        <v>20317502000</v>
      </c>
      <c r="B16" s="6" t="s">
        <v>11</v>
      </c>
      <c r="C16" s="5">
        <v>35220</v>
      </c>
      <c r="D16" s="5">
        <v>2400</v>
      </c>
      <c r="E16" s="5"/>
      <c r="F16" s="5"/>
      <c r="G16" s="5"/>
      <c r="H16" s="5"/>
      <c r="I16" s="5">
        <v>64025</v>
      </c>
      <c r="J16" s="5"/>
      <c r="K16" s="5"/>
      <c r="L16" s="5"/>
      <c r="M16" s="5">
        <v>20000</v>
      </c>
      <c r="N16" s="5"/>
      <c r="O16" s="5"/>
      <c r="P16" s="5"/>
      <c r="Q16" s="5"/>
      <c r="R16" s="5"/>
      <c r="S16" s="5"/>
      <c r="T16" s="5">
        <v>3000</v>
      </c>
      <c r="U16" s="5"/>
      <c r="V16" s="5"/>
      <c r="W16" s="3">
        <f aca="true" t="shared" si="0" ref="W16:W29">SUM(C16:U16)</f>
        <v>124645</v>
      </c>
      <c r="X16" s="3"/>
      <c r="Y16" s="3"/>
      <c r="Z16" s="3">
        <v>129930</v>
      </c>
      <c r="AA16" s="3"/>
      <c r="AB16" s="3"/>
      <c r="AC16" s="3"/>
      <c r="AD16" s="3"/>
      <c r="AE16" s="3"/>
      <c r="AF16" s="3"/>
      <c r="AG16" s="3"/>
      <c r="AH16" s="3">
        <f aca="true" t="shared" si="1" ref="AH16:AH31">SUM(X16:AE16)</f>
        <v>129930</v>
      </c>
      <c r="AI16" s="9"/>
      <c r="AJ16" s="5">
        <v>83600</v>
      </c>
      <c r="AK16" s="5"/>
      <c r="AL16" s="5"/>
      <c r="AM16" s="5"/>
      <c r="AN16" s="5"/>
      <c r="AO16" s="5"/>
      <c r="AP16" s="5"/>
      <c r="AQ16" s="5"/>
      <c r="AR16" s="5"/>
      <c r="AS16" s="5"/>
      <c r="AT16" s="5"/>
      <c r="AU16" s="5"/>
      <c r="AV16" s="10">
        <f aca="true" t="shared" si="2" ref="AV16:AV31">SUM(AI16:AU16)</f>
        <v>83600</v>
      </c>
      <c r="AW16" s="3"/>
      <c r="AX16" s="3"/>
      <c r="AY16" s="3"/>
      <c r="AZ16" s="3"/>
      <c r="BA16" s="3">
        <v>149674</v>
      </c>
      <c r="BB16" s="3"/>
      <c r="BC16" s="3"/>
      <c r="BD16" s="10">
        <f aca="true" t="shared" si="3" ref="BD16:BD24">SUM(AW16:BA16)</f>
        <v>149674</v>
      </c>
    </row>
    <row r="17" spans="1:56" s="4" customFormat="1" ht="15.75">
      <c r="A17" s="5">
        <v>20317504000</v>
      </c>
      <c r="B17" s="6" t="s">
        <v>12</v>
      </c>
      <c r="C17" s="5">
        <v>71172</v>
      </c>
      <c r="D17" s="5">
        <v>1200</v>
      </c>
      <c r="E17" s="5"/>
      <c r="F17" s="5"/>
      <c r="G17" s="5"/>
      <c r="H17" s="5"/>
      <c r="I17" s="5">
        <v>47379</v>
      </c>
      <c r="J17" s="5"/>
      <c r="K17" s="5"/>
      <c r="L17" s="5"/>
      <c r="M17" s="5">
        <v>20000</v>
      </c>
      <c r="N17" s="5"/>
      <c r="O17" s="5"/>
      <c r="P17" s="5"/>
      <c r="Q17" s="5"/>
      <c r="R17" s="5">
        <v>32110</v>
      </c>
      <c r="S17" s="5"/>
      <c r="T17" s="5">
        <v>3000</v>
      </c>
      <c r="U17" s="5"/>
      <c r="V17" s="5"/>
      <c r="W17" s="3">
        <f t="shared" si="0"/>
        <v>174861</v>
      </c>
      <c r="X17" s="3"/>
      <c r="Y17" s="3">
        <v>72000</v>
      </c>
      <c r="Z17" s="3">
        <v>249000</v>
      </c>
      <c r="AA17" s="3">
        <v>135000</v>
      </c>
      <c r="AB17" s="3"/>
      <c r="AC17" s="3"/>
      <c r="AD17" s="3"/>
      <c r="AE17" s="3">
        <v>15000</v>
      </c>
      <c r="AF17" s="3"/>
      <c r="AG17" s="3"/>
      <c r="AH17" s="3">
        <f t="shared" si="1"/>
        <v>471000</v>
      </c>
      <c r="AI17" s="9"/>
      <c r="AJ17" s="5">
        <v>262800</v>
      </c>
      <c r="AK17" s="5"/>
      <c r="AL17" s="5"/>
      <c r="AM17" s="5"/>
      <c r="AN17" s="5"/>
      <c r="AO17" s="5"/>
      <c r="AP17" s="5"/>
      <c r="AQ17" s="5"/>
      <c r="AR17" s="5"/>
      <c r="AS17" s="5"/>
      <c r="AT17" s="5"/>
      <c r="AU17" s="5">
        <v>122000</v>
      </c>
      <c r="AV17" s="10">
        <f t="shared" si="2"/>
        <v>384800</v>
      </c>
      <c r="AW17" s="3"/>
      <c r="AX17" s="3"/>
      <c r="AY17" s="3"/>
      <c r="AZ17" s="3"/>
      <c r="BA17" s="3"/>
      <c r="BB17" s="3"/>
      <c r="BC17" s="3"/>
      <c r="BD17" s="10">
        <f t="shared" si="3"/>
        <v>0</v>
      </c>
    </row>
    <row r="18" spans="1:56" s="4" customFormat="1" ht="15.75" customHeight="1">
      <c r="A18" s="5">
        <v>2031750500</v>
      </c>
      <c r="B18" s="6" t="s">
        <v>13</v>
      </c>
      <c r="C18" s="5">
        <v>78240</v>
      </c>
      <c r="D18" s="5">
        <v>1800</v>
      </c>
      <c r="E18" s="5"/>
      <c r="F18" s="5"/>
      <c r="G18" s="5"/>
      <c r="H18" s="5">
        <v>2724</v>
      </c>
      <c r="I18" s="5">
        <v>51500</v>
      </c>
      <c r="J18" s="5"/>
      <c r="K18" s="5"/>
      <c r="L18" s="5"/>
      <c r="M18" s="5">
        <v>20000</v>
      </c>
      <c r="N18" s="5"/>
      <c r="O18" s="5"/>
      <c r="P18" s="5"/>
      <c r="Q18" s="5"/>
      <c r="R18" s="5">
        <v>11300</v>
      </c>
      <c r="S18" s="5"/>
      <c r="T18" s="5">
        <v>3000</v>
      </c>
      <c r="U18" s="5"/>
      <c r="V18" s="5"/>
      <c r="W18" s="3">
        <f t="shared" si="0"/>
        <v>168564</v>
      </c>
      <c r="X18" s="3"/>
      <c r="Y18" s="3"/>
      <c r="Z18" s="3">
        <v>357255</v>
      </c>
      <c r="AA18" s="3">
        <v>135000</v>
      </c>
      <c r="AB18" s="3"/>
      <c r="AC18" s="3"/>
      <c r="AD18" s="3"/>
      <c r="AE18" s="3"/>
      <c r="AF18" s="3"/>
      <c r="AG18" s="3"/>
      <c r="AH18" s="3">
        <f t="shared" si="1"/>
        <v>492255</v>
      </c>
      <c r="AI18" s="9"/>
      <c r="AJ18" s="5">
        <v>465400</v>
      </c>
      <c r="AK18" s="5"/>
      <c r="AL18" s="5"/>
      <c r="AM18" s="5"/>
      <c r="AN18" s="5"/>
      <c r="AO18" s="5"/>
      <c r="AP18" s="5"/>
      <c r="AQ18" s="5">
        <v>60000</v>
      </c>
      <c r="AR18" s="5"/>
      <c r="AS18" s="5"/>
      <c r="AT18" s="5"/>
      <c r="AU18" s="5"/>
      <c r="AV18" s="10">
        <f t="shared" si="2"/>
        <v>525400</v>
      </c>
      <c r="AW18" s="3"/>
      <c r="AX18" s="3"/>
      <c r="AY18" s="3"/>
      <c r="AZ18" s="3"/>
      <c r="BA18" s="3"/>
      <c r="BB18" s="3"/>
      <c r="BC18" s="3"/>
      <c r="BD18" s="10">
        <f t="shared" si="3"/>
        <v>0</v>
      </c>
    </row>
    <row r="19" spans="1:56" s="4" customFormat="1" ht="15.75">
      <c r="A19" s="5">
        <v>20317506000</v>
      </c>
      <c r="B19" s="6" t="s">
        <v>14</v>
      </c>
      <c r="C19" s="5">
        <v>85500</v>
      </c>
      <c r="D19" s="5">
        <v>1200</v>
      </c>
      <c r="E19" s="5"/>
      <c r="F19" s="5"/>
      <c r="G19" s="5"/>
      <c r="H19" s="5"/>
      <c r="I19" s="5">
        <v>93545</v>
      </c>
      <c r="J19" s="5"/>
      <c r="K19" s="5"/>
      <c r="L19" s="5"/>
      <c r="M19" s="5">
        <v>20000</v>
      </c>
      <c r="N19" s="5"/>
      <c r="O19" s="5"/>
      <c r="P19" s="5"/>
      <c r="Q19" s="5"/>
      <c r="R19" s="5"/>
      <c r="S19" s="5"/>
      <c r="T19" s="5">
        <v>5000</v>
      </c>
      <c r="U19" s="5"/>
      <c r="V19" s="5"/>
      <c r="W19" s="3">
        <f t="shared" si="0"/>
        <v>205245</v>
      </c>
      <c r="X19" s="3">
        <v>26400</v>
      </c>
      <c r="Y19" s="3"/>
      <c r="Z19" s="3">
        <v>74041</v>
      </c>
      <c r="AA19" s="3"/>
      <c r="AB19" s="3"/>
      <c r="AC19" s="3">
        <v>4000</v>
      </c>
      <c r="AD19" s="3"/>
      <c r="AE19" s="3">
        <v>55000</v>
      </c>
      <c r="AF19" s="3"/>
      <c r="AG19" s="3"/>
      <c r="AH19" s="3">
        <f t="shared" si="1"/>
        <v>159441</v>
      </c>
      <c r="AI19" s="9"/>
      <c r="AJ19" s="5">
        <v>229900</v>
      </c>
      <c r="AK19" s="5"/>
      <c r="AL19" s="5"/>
      <c r="AM19" s="5"/>
      <c r="AN19" s="5"/>
      <c r="AO19" s="5"/>
      <c r="AP19" s="5"/>
      <c r="AQ19" s="5"/>
      <c r="AR19" s="5"/>
      <c r="AS19" s="5"/>
      <c r="AT19" s="5"/>
      <c r="AU19" s="5"/>
      <c r="AV19" s="10">
        <f t="shared" si="2"/>
        <v>229900</v>
      </c>
      <c r="AW19" s="3"/>
      <c r="AX19" s="3"/>
      <c r="AY19" s="3"/>
      <c r="AZ19" s="3"/>
      <c r="BA19" s="3"/>
      <c r="BB19" s="3"/>
      <c r="BC19" s="3"/>
      <c r="BD19" s="10">
        <f t="shared" si="3"/>
        <v>0</v>
      </c>
    </row>
    <row r="20" spans="1:56" s="4" customFormat="1" ht="15.75">
      <c r="A20" s="5">
        <v>20317508000</v>
      </c>
      <c r="B20" s="6" t="s">
        <v>15</v>
      </c>
      <c r="C20" s="5">
        <v>135900</v>
      </c>
      <c r="D20" s="5">
        <v>4800</v>
      </c>
      <c r="E20" s="5"/>
      <c r="F20" s="5"/>
      <c r="G20" s="5">
        <v>23410</v>
      </c>
      <c r="H20" s="5"/>
      <c r="I20" s="5">
        <v>100958</v>
      </c>
      <c r="J20" s="5"/>
      <c r="K20" s="5"/>
      <c r="L20" s="5"/>
      <c r="M20" s="5">
        <v>20000</v>
      </c>
      <c r="N20" s="5"/>
      <c r="O20" s="5"/>
      <c r="P20" s="5"/>
      <c r="Q20" s="5"/>
      <c r="R20" s="5"/>
      <c r="S20" s="5"/>
      <c r="T20" s="5">
        <v>5000</v>
      </c>
      <c r="U20" s="5"/>
      <c r="V20" s="5"/>
      <c r="W20" s="3">
        <f t="shared" si="0"/>
        <v>290068</v>
      </c>
      <c r="X20" s="3"/>
      <c r="Y20" s="3"/>
      <c r="Z20" s="3">
        <v>98000</v>
      </c>
      <c r="AA20" s="3"/>
      <c r="AB20" s="3"/>
      <c r="AC20" s="3">
        <v>105000</v>
      </c>
      <c r="AD20" s="3"/>
      <c r="AE20" s="3"/>
      <c r="AF20" s="3"/>
      <c r="AG20" s="3"/>
      <c r="AH20" s="3">
        <f t="shared" si="1"/>
        <v>203000</v>
      </c>
      <c r="AI20" s="9"/>
      <c r="AJ20" s="5">
        <v>433500</v>
      </c>
      <c r="AK20" s="5"/>
      <c r="AL20" s="5"/>
      <c r="AM20" s="5"/>
      <c r="AN20" s="5"/>
      <c r="AO20" s="5"/>
      <c r="AP20" s="5"/>
      <c r="AQ20" s="5"/>
      <c r="AR20" s="5"/>
      <c r="AS20" s="5"/>
      <c r="AT20" s="5"/>
      <c r="AU20" s="5"/>
      <c r="AV20" s="10">
        <f t="shared" si="2"/>
        <v>433500</v>
      </c>
      <c r="AW20" s="3"/>
      <c r="AX20" s="3"/>
      <c r="AY20" s="3"/>
      <c r="AZ20" s="3"/>
      <c r="BA20" s="3"/>
      <c r="BB20" s="3"/>
      <c r="BC20" s="3"/>
      <c r="BD20" s="10">
        <f t="shared" si="3"/>
        <v>0</v>
      </c>
    </row>
    <row r="21" spans="1:56" s="4" customFormat="1" ht="15.75">
      <c r="A21" s="5">
        <v>20317509000</v>
      </c>
      <c r="B21" s="6" t="s">
        <v>16</v>
      </c>
      <c r="C21" s="5">
        <v>72000</v>
      </c>
      <c r="D21" s="5">
        <v>26400</v>
      </c>
      <c r="E21" s="5"/>
      <c r="F21" s="5"/>
      <c r="G21" s="5"/>
      <c r="H21" s="5"/>
      <c r="I21" s="5">
        <v>288921</v>
      </c>
      <c r="J21" s="5"/>
      <c r="K21" s="5"/>
      <c r="L21" s="5"/>
      <c r="M21" s="5">
        <v>20000</v>
      </c>
      <c r="N21" s="5"/>
      <c r="O21" s="5"/>
      <c r="P21" s="5"/>
      <c r="Q21" s="5"/>
      <c r="R21" s="5"/>
      <c r="S21" s="5"/>
      <c r="T21" s="5">
        <v>10000</v>
      </c>
      <c r="U21" s="5"/>
      <c r="V21" s="5"/>
      <c r="W21" s="3">
        <f t="shared" si="0"/>
        <v>417321</v>
      </c>
      <c r="X21" s="3"/>
      <c r="Y21" s="3">
        <v>26980</v>
      </c>
      <c r="Z21" s="3">
        <v>1714088</v>
      </c>
      <c r="AA21" s="3">
        <v>134775</v>
      </c>
      <c r="AB21" s="3"/>
      <c r="AC21" s="3">
        <v>10000</v>
      </c>
      <c r="AD21" s="3"/>
      <c r="AE21" s="3"/>
      <c r="AF21" s="3"/>
      <c r="AG21" s="3"/>
      <c r="AH21" s="3">
        <f t="shared" si="1"/>
        <v>1885843</v>
      </c>
      <c r="AI21" s="9"/>
      <c r="AJ21" s="5">
        <v>183000</v>
      </c>
      <c r="AK21" s="5"/>
      <c r="AL21" s="5"/>
      <c r="AM21" s="5"/>
      <c r="AN21" s="5"/>
      <c r="AO21" s="5"/>
      <c r="AP21" s="5"/>
      <c r="AQ21" s="5"/>
      <c r="AR21" s="5"/>
      <c r="AS21" s="5"/>
      <c r="AT21" s="5"/>
      <c r="AU21" s="5"/>
      <c r="AV21" s="10">
        <f t="shared" si="2"/>
        <v>183000</v>
      </c>
      <c r="AW21" s="3"/>
      <c r="AX21" s="3"/>
      <c r="AY21" s="3"/>
      <c r="AZ21" s="3">
        <v>800000</v>
      </c>
      <c r="BA21" s="3"/>
      <c r="BB21" s="3"/>
      <c r="BC21" s="3">
        <v>198000</v>
      </c>
      <c r="BD21" s="10">
        <f>SUM(AW21:BC21)</f>
        <v>998000</v>
      </c>
    </row>
    <row r="22" spans="1:56" s="4" customFormat="1" ht="15.75">
      <c r="A22" s="5">
        <v>20317510000</v>
      </c>
      <c r="B22" s="6" t="s">
        <v>17</v>
      </c>
      <c r="C22" s="5">
        <v>106872</v>
      </c>
      <c r="D22" s="5">
        <v>5400</v>
      </c>
      <c r="E22" s="5"/>
      <c r="F22" s="5"/>
      <c r="G22" s="5"/>
      <c r="H22" s="5">
        <v>2221</v>
      </c>
      <c r="I22" s="5">
        <v>49700</v>
      </c>
      <c r="J22" s="5"/>
      <c r="K22" s="5"/>
      <c r="L22" s="5"/>
      <c r="M22" s="5">
        <v>20000</v>
      </c>
      <c r="N22" s="5"/>
      <c r="O22" s="5"/>
      <c r="P22" s="5"/>
      <c r="Q22" s="5"/>
      <c r="R22" s="5">
        <v>35400</v>
      </c>
      <c r="S22" s="5"/>
      <c r="T22" s="5">
        <v>5000</v>
      </c>
      <c r="U22" s="5"/>
      <c r="V22" s="5"/>
      <c r="W22" s="3">
        <f t="shared" si="0"/>
        <v>224593</v>
      </c>
      <c r="X22" s="3"/>
      <c r="Y22" s="3"/>
      <c r="Z22" s="3">
        <v>448735</v>
      </c>
      <c r="AA22" s="3">
        <v>134453</v>
      </c>
      <c r="AB22" s="3"/>
      <c r="AC22" s="3"/>
      <c r="AD22" s="3"/>
      <c r="AE22" s="3">
        <v>15000</v>
      </c>
      <c r="AF22" s="3"/>
      <c r="AG22" s="3"/>
      <c r="AH22" s="3">
        <f t="shared" si="1"/>
        <v>598188</v>
      </c>
      <c r="AI22" s="9"/>
      <c r="AJ22" s="5">
        <v>306000</v>
      </c>
      <c r="AK22" s="5"/>
      <c r="AL22" s="5"/>
      <c r="AM22" s="5"/>
      <c r="AN22" s="5"/>
      <c r="AO22" s="5"/>
      <c r="AP22" s="5"/>
      <c r="AQ22" s="5"/>
      <c r="AR22" s="5"/>
      <c r="AS22" s="5"/>
      <c r="AT22" s="5"/>
      <c r="AU22" s="5"/>
      <c r="AV22" s="10">
        <f t="shared" si="2"/>
        <v>306000</v>
      </c>
      <c r="AW22" s="3"/>
      <c r="AX22" s="3"/>
      <c r="AY22" s="3"/>
      <c r="AZ22" s="3"/>
      <c r="BA22" s="3"/>
      <c r="BB22" s="3"/>
      <c r="BC22" s="3"/>
      <c r="BD22" s="10">
        <f t="shared" si="3"/>
        <v>0</v>
      </c>
    </row>
    <row r="23" spans="1:56" s="4" customFormat="1" ht="15.75">
      <c r="A23" s="5">
        <v>20317512000</v>
      </c>
      <c r="B23" s="6" t="s">
        <v>18</v>
      </c>
      <c r="C23" s="5">
        <v>50040</v>
      </c>
      <c r="D23" s="5">
        <v>1800</v>
      </c>
      <c r="E23" s="5"/>
      <c r="F23" s="5"/>
      <c r="G23" s="5"/>
      <c r="H23" s="5"/>
      <c r="I23" s="5">
        <v>77450</v>
      </c>
      <c r="J23" s="5"/>
      <c r="K23" s="5"/>
      <c r="L23" s="5"/>
      <c r="M23" s="5">
        <v>20000</v>
      </c>
      <c r="N23" s="5"/>
      <c r="O23" s="5"/>
      <c r="P23" s="5"/>
      <c r="Q23" s="5"/>
      <c r="R23" s="5"/>
      <c r="S23" s="5"/>
      <c r="T23" s="5">
        <v>3000</v>
      </c>
      <c r="U23" s="5"/>
      <c r="V23" s="5"/>
      <c r="W23" s="3">
        <f t="shared" si="0"/>
        <v>152290</v>
      </c>
      <c r="X23" s="3"/>
      <c r="Y23" s="3"/>
      <c r="Z23" s="3">
        <v>25000</v>
      </c>
      <c r="AA23" s="3"/>
      <c r="AB23" s="3"/>
      <c r="AC23" s="3"/>
      <c r="AD23" s="3"/>
      <c r="AE23" s="3"/>
      <c r="AF23" s="3"/>
      <c r="AG23" s="3"/>
      <c r="AH23" s="3">
        <f t="shared" si="1"/>
        <v>25000</v>
      </c>
      <c r="AI23" s="9"/>
      <c r="AJ23" s="5">
        <v>210000</v>
      </c>
      <c r="AK23" s="5"/>
      <c r="AL23" s="5"/>
      <c r="AM23" s="5"/>
      <c r="AN23" s="5"/>
      <c r="AO23" s="5"/>
      <c r="AP23" s="5"/>
      <c r="AQ23" s="5"/>
      <c r="AR23" s="5"/>
      <c r="AS23" s="5"/>
      <c r="AT23" s="5"/>
      <c r="AU23" s="5">
        <v>50000</v>
      </c>
      <c r="AV23" s="10">
        <f t="shared" si="2"/>
        <v>260000</v>
      </c>
      <c r="AW23" s="3"/>
      <c r="AX23" s="3"/>
      <c r="AY23" s="3"/>
      <c r="AZ23" s="3"/>
      <c r="BA23" s="3"/>
      <c r="BB23" s="3"/>
      <c r="BC23" s="3"/>
      <c r="BD23" s="10">
        <f t="shared" si="3"/>
        <v>0</v>
      </c>
    </row>
    <row r="24" spans="1:56" s="4" customFormat="1" ht="15.75">
      <c r="A24" s="5">
        <v>20317513000</v>
      </c>
      <c r="B24" s="6" t="s">
        <v>19</v>
      </c>
      <c r="C24" s="5">
        <v>85500</v>
      </c>
      <c r="D24" s="5">
        <v>2760</v>
      </c>
      <c r="E24" s="5"/>
      <c r="F24" s="5"/>
      <c r="G24" s="5">
        <v>8720</v>
      </c>
      <c r="H24" s="5">
        <v>72000</v>
      </c>
      <c r="I24" s="5">
        <v>571430</v>
      </c>
      <c r="J24" s="5"/>
      <c r="K24" s="5"/>
      <c r="L24" s="5"/>
      <c r="M24" s="5">
        <v>20000</v>
      </c>
      <c r="N24" s="5"/>
      <c r="O24" s="5"/>
      <c r="P24" s="5"/>
      <c r="Q24" s="5"/>
      <c r="R24" s="5"/>
      <c r="S24" s="5"/>
      <c r="T24" s="5">
        <v>5000</v>
      </c>
      <c r="U24" s="5"/>
      <c r="V24" s="5"/>
      <c r="W24" s="3">
        <f t="shared" si="0"/>
        <v>765410</v>
      </c>
      <c r="X24" s="3">
        <v>40680</v>
      </c>
      <c r="Y24" s="3">
        <v>1146000</v>
      </c>
      <c r="Z24" s="3">
        <v>407860</v>
      </c>
      <c r="AA24" s="3">
        <v>111286</v>
      </c>
      <c r="AB24" s="3"/>
      <c r="AC24" s="3"/>
      <c r="AD24" s="3"/>
      <c r="AE24" s="3">
        <v>40000</v>
      </c>
      <c r="AF24" s="3"/>
      <c r="AG24" s="3"/>
      <c r="AH24" s="3">
        <f t="shared" si="1"/>
        <v>1745826</v>
      </c>
      <c r="AI24" s="9"/>
      <c r="AJ24" s="5">
        <v>366400</v>
      </c>
      <c r="AK24" s="5"/>
      <c r="AL24" s="5"/>
      <c r="AM24" s="5"/>
      <c r="AN24" s="5"/>
      <c r="AO24" s="5"/>
      <c r="AP24" s="5"/>
      <c r="AQ24" s="5"/>
      <c r="AR24" s="5"/>
      <c r="AS24" s="5"/>
      <c r="AT24" s="5"/>
      <c r="AU24" s="5"/>
      <c r="AV24" s="10">
        <f t="shared" si="2"/>
        <v>366400</v>
      </c>
      <c r="AW24" s="3"/>
      <c r="AX24" s="3"/>
      <c r="AY24" s="3"/>
      <c r="AZ24" s="3"/>
      <c r="BA24" s="3"/>
      <c r="BB24" s="3"/>
      <c r="BC24" s="3"/>
      <c r="BD24" s="10">
        <f t="shared" si="3"/>
        <v>0</v>
      </c>
    </row>
    <row r="25" spans="1:56" s="4" customFormat="1" ht="15.75">
      <c r="A25" s="5">
        <v>20317301000</v>
      </c>
      <c r="B25" s="6" t="s">
        <v>20</v>
      </c>
      <c r="C25" s="5">
        <v>288460</v>
      </c>
      <c r="D25" s="5">
        <v>88800</v>
      </c>
      <c r="E25" s="5"/>
      <c r="F25" s="5"/>
      <c r="G25" s="5"/>
      <c r="H25" s="5"/>
      <c r="I25" s="5"/>
      <c r="J25" s="5"/>
      <c r="K25" s="5"/>
      <c r="L25" s="5"/>
      <c r="M25" s="5"/>
      <c r="N25" s="5"/>
      <c r="O25" s="5"/>
      <c r="P25" s="5"/>
      <c r="Q25" s="5"/>
      <c r="R25" s="5"/>
      <c r="S25" s="5">
        <v>172050</v>
      </c>
      <c r="T25" s="5">
        <v>25000</v>
      </c>
      <c r="U25" s="5"/>
      <c r="V25" s="5"/>
      <c r="W25" s="3">
        <f t="shared" si="0"/>
        <v>574310</v>
      </c>
      <c r="X25" s="3"/>
      <c r="Y25" s="3">
        <v>30000</v>
      </c>
      <c r="Z25" s="3"/>
      <c r="AA25" s="3">
        <v>540000</v>
      </c>
      <c r="AB25" s="3"/>
      <c r="AC25" s="3"/>
      <c r="AD25" s="3"/>
      <c r="AE25" s="3"/>
      <c r="AF25" s="3"/>
      <c r="AG25" s="3"/>
      <c r="AH25" s="3">
        <f t="shared" si="1"/>
        <v>570000</v>
      </c>
      <c r="AI25" s="10">
        <v>13257220</v>
      </c>
      <c r="AJ25" s="5">
        <v>251180</v>
      </c>
      <c r="AK25" s="5"/>
      <c r="AL25" s="5"/>
      <c r="AM25" s="5"/>
      <c r="AN25" s="5"/>
      <c r="AO25" s="5"/>
      <c r="AP25" s="5"/>
      <c r="AQ25" s="5"/>
      <c r="AR25" s="5">
        <v>12000</v>
      </c>
      <c r="AS25" s="5">
        <v>22000</v>
      </c>
      <c r="AT25" s="5"/>
      <c r="AU25" s="5"/>
      <c r="AV25" s="10">
        <f t="shared" si="2"/>
        <v>13542400</v>
      </c>
      <c r="AW25" s="3"/>
      <c r="AX25" s="3"/>
      <c r="AY25" s="3"/>
      <c r="AZ25" s="3"/>
      <c r="BA25" s="3">
        <v>298918</v>
      </c>
      <c r="BB25" s="3"/>
      <c r="BC25" s="3"/>
      <c r="BD25" s="10">
        <f>SUM(AW25:BA25)</f>
        <v>298918</v>
      </c>
    </row>
    <row r="26" spans="1:56" s="4" customFormat="1" ht="15" customHeight="1">
      <c r="A26" s="5">
        <v>20311000000</v>
      </c>
      <c r="B26" s="7" t="s">
        <v>21</v>
      </c>
      <c r="C26" s="5"/>
      <c r="D26" s="5"/>
      <c r="E26" s="5"/>
      <c r="F26" s="5"/>
      <c r="G26" s="5">
        <v>21000</v>
      </c>
      <c r="H26" s="5"/>
      <c r="I26" s="5"/>
      <c r="J26" s="5"/>
      <c r="K26" s="5"/>
      <c r="L26" s="5"/>
      <c r="M26" s="5"/>
      <c r="N26" s="5"/>
      <c r="O26" s="5"/>
      <c r="P26" s="5"/>
      <c r="Q26" s="5"/>
      <c r="R26" s="5"/>
      <c r="S26" s="5"/>
      <c r="T26" s="5"/>
      <c r="U26" s="5"/>
      <c r="V26" s="5"/>
      <c r="W26" s="3">
        <f t="shared" si="0"/>
        <v>21000</v>
      </c>
      <c r="X26" s="3"/>
      <c r="Y26" s="3"/>
      <c r="Z26" s="3"/>
      <c r="AA26" s="3"/>
      <c r="AB26" s="3"/>
      <c r="AC26" s="3"/>
      <c r="AD26" s="3"/>
      <c r="AE26" s="3"/>
      <c r="AF26" s="3"/>
      <c r="AG26" s="3"/>
      <c r="AH26" s="3">
        <f t="shared" si="1"/>
        <v>0</v>
      </c>
      <c r="AI26" s="9"/>
      <c r="AJ26" s="5"/>
      <c r="AK26" s="5"/>
      <c r="AL26" s="5"/>
      <c r="AM26" s="5"/>
      <c r="AN26" s="5"/>
      <c r="AO26" s="5"/>
      <c r="AP26" s="5"/>
      <c r="AQ26" s="5"/>
      <c r="AR26" s="5"/>
      <c r="AS26" s="5"/>
      <c r="AT26" s="5"/>
      <c r="AU26" s="5"/>
      <c r="AV26" s="10">
        <f t="shared" si="2"/>
        <v>0</v>
      </c>
      <c r="AW26" s="3"/>
      <c r="AX26" s="3"/>
      <c r="AY26" s="3"/>
      <c r="AZ26" s="3"/>
      <c r="BA26" s="3"/>
      <c r="BB26" s="3"/>
      <c r="BC26" s="3"/>
      <c r="BD26" s="10">
        <f>SUM(AW26:BA26)</f>
        <v>0</v>
      </c>
    </row>
    <row r="27" spans="1:56" s="4" customFormat="1" ht="15.75">
      <c r="A27" s="5">
        <v>20315000000</v>
      </c>
      <c r="B27" s="7" t="s">
        <v>22</v>
      </c>
      <c r="C27" s="5"/>
      <c r="D27" s="5"/>
      <c r="E27" s="5"/>
      <c r="F27" s="5"/>
      <c r="G27" s="5">
        <v>33500</v>
      </c>
      <c r="H27" s="5"/>
      <c r="I27" s="5"/>
      <c r="J27" s="5"/>
      <c r="K27" s="5"/>
      <c r="L27" s="5"/>
      <c r="M27" s="5"/>
      <c r="N27" s="5"/>
      <c r="O27" s="5"/>
      <c r="P27" s="5"/>
      <c r="Q27" s="5"/>
      <c r="R27" s="5"/>
      <c r="S27" s="5"/>
      <c r="T27" s="5"/>
      <c r="U27" s="5"/>
      <c r="V27" s="5"/>
      <c r="W27" s="3">
        <f t="shared" si="0"/>
        <v>33500</v>
      </c>
      <c r="X27" s="3"/>
      <c r="Y27" s="3"/>
      <c r="Z27" s="3"/>
      <c r="AA27" s="3"/>
      <c r="AB27" s="3"/>
      <c r="AC27" s="3"/>
      <c r="AD27" s="3"/>
      <c r="AE27" s="3"/>
      <c r="AF27" s="3"/>
      <c r="AG27" s="3"/>
      <c r="AH27" s="3">
        <f t="shared" si="1"/>
        <v>0</v>
      </c>
      <c r="AI27" s="9"/>
      <c r="AJ27" s="5"/>
      <c r="AK27" s="5"/>
      <c r="AL27" s="5"/>
      <c r="AM27" s="5"/>
      <c r="AN27" s="5"/>
      <c r="AO27" s="5"/>
      <c r="AP27" s="5"/>
      <c r="AQ27" s="5"/>
      <c r="AR27" s="5"/>
      <c r="AS27" s="5"/>
      <c r="AT27" s="5"/>
      <c r="AU27" s="5"/>
      <c r="AV27" s="10">
        <f t="shared" si="2"/>
        <v>0</v>
      </c>
      <c r="AW27" s="3"/>
      <c r="AX27" s="3"/>
      <c r="AY27" s="3"/>
      <c r="AZ27" s="3"/>
      <c r="BA27" s="3"/>
      <c r="BB27" s="3"/>
      <c r="BC27" s="3"/>
      <c r="BD27" s="10">
        <f>SUM(AW27:BA27)</f>
        <v>0</v>
      </c>
    </row>
    <row r="28" spans="1:56" s="4" customFormat="1" ht="15.75" customHeight="1">
      <c r="A28" s="5">
        <v>20324000000</v>
      </c>
      <c r="B28" s="7" t="s">
        <v>23</v>
      </c>
      <c r="C28" s="5"/>
      <c r="D28" s="5"/>
      <c r="E28" s="5"/>
      <c r="F28" s="5"/>
      <c r="G28" s="5">
        <v>55000</v>
      </c>
      <c r="H28" s="5"/>
      <c r="I28" s="5"/>
      <c r="J28" s="5"/>
      <c r="K28" s="5"/>
      <c r="L28" s="5"/>
      <c r="M28" s="5"/>
      <c r="N28" s="5"/>
      <c r="O28" s="5"/>
      <c r="P28" s="5"/>
      <c r="Q28" s="5"/>
      <c r="R28" s="5"/>
      <c r="S28" s="5"/>
      <c r="T28" s="5"/>
      <c r="U28" s="5"/>
      <c r="V28" s="5"/>
      <c r="W28" s="3">
        <f t="shared" si="0"/>
        <v>55000</v>
      </c>
      <c r="X28" s="3"/>
      <c r="Y28" s="3"/>
      <c r="Z28" s="3"/>
      <c r="AA28" s="3"/>
      <c r="AB28" s="3"/>
      <c r="AC28" s="3"/>
      <c r="AD28" s="3"/>
      <c r="AE28" s="3"/>
      <c r="AF28" s="3"/>
      <c r="AG28" s="3"/>
      <c r="AH28" s="3">
        <f t="shared" si="1"/>
        <v>0</v>
      </c>
      <c r="AI28" s="9"/>
      <c r="AJ28" s="5"/>
      <c r="AK28" s="5"/>
      <c r="AL28" s="5"/>
      <c r="AM28" s="5"/>
      <c r="AN28" s="5"/>
      <c r="AO28" s="5"/>
      <c r="AP28" s="5"/>
      <c r="AQ28" s="5"/>
      <c r="AR28" s="5"/>
      <c r="AS28" s="5"/>
      <c r="AT28" s="5"/>
      <c r="AU28" s="5"/>
      <c r="AV28" s="10">
        <f t="shared" si="2"/>
        <v>0</v>
      </c>
      <c r="AW28" s="3"/>
      <c r="AX28" s="3"/>
      <c r="AY28" s="3"/>
      <c r="AZ28" s="3"/>
      <c r="BA28" s="3"/>
      <c r="BB28" s="3"/>
      <c r="BC28" s="3"/>
      <c r="BD28" s="10">
        <f>SUM(AW28:BA28)</f>
        <v>0</v>
      </c>
    </row>
    <row r="29" spans="1:56" s="4" customFormat="1" ht="15.75">
      <c r="A29" s="5">
        <v>20511000000</v>
      </c>
      <c r="B29" s="6" t="s">
        <v>24</v>
      </c>
      <c r="C29" s="5">
        <v>76080</v>
      </c>
      <c r="D29" s="5">
        <v>22200</v>
      </c>
      <c r="E29" s="5">
        <v>27448</v>
      </c>
      <c r="F29" s="5"/>
      <c r="G29" s="5">
        <v>3111500</v>
      </c>
      <c r="H29" s="5">
        <v>752007</v>
      </c>
      <c r="I29" s="5">
        <v>435679</v>
      </c>
      <c r="J29" s="5">
        <v>446630</v>
      </c>
      <c r="K29" s="5">
        <v>513104</v>
      </c>
      <c r="L29" s="5">
        <v>74893</v>
      </c>
      <c r="M29" s="5"/>
      <c r="N29" s="5"/>
      <c r="O29" s="5"/>
      <c r="P29" s="5"/>
      <c r="Q29" s="5"/>
      <c r="R29" s="5"/>
      <c r="S29" s="5"/>
      <c r="T29" s="5">
        <v>10000</v>
      </c>
      <c r="U29" s="5">
        <v>200000</v>
      </c>
      <c r="V29" s="5"/>
      <c r="W29" s="3">
        <f t="shared" si="0"/>
        <v>5669541</v>
      </c>
      <c r="X29" s="3"/>
      <c r="Y29" s="3">
        <v>297528</v>
      </c>
      <c r="Z29" s="3"/>
      <c r="AA29" s="3"/>
      <c r="AB29" s="3"/>
      <c r="AC29" s="3"/>
      <c r="AD29" s="3"/>
      <c r="AE29" s="3"/>
      <c r="AF29" s="3"/>
      <c r="AG29" s="3"/>
      <c r="AH29" s="3">
        <f t="shared" si="1"/>
        <v>297528</v>
      </c>
      <c r="AI29" s="9"/>
      <c r="AJ29" s="5"/>
      <c r="AK29" s="5">
        <v>43386</v>
      </c>
      <c r="AL29" s="5"/>
      <c r="AM29" s="5"/>
      <c r="AN29" s="5"/>
      <c r="AO29" s="5"/>
      <c r="AP29" s="5"/>
      <c r="AQ29" s="5"/>
      <c r="AR29" s="5"/>
      <c r="AS29" s="5"/>
      <c r="AT29" s="5"/>
      <c r="AU29" s="5"/>
      <c r="AV29" s="10">
        <f t="shared" si="2"/>
        <v>43386</v>
      </c>
      <c r="AW29" s="3"/>
      <c r="AX29" s="3"/>
      <c r="AY29" s="3"/>
      <c r="AZ29" s="3"/>
      <c r="BA29" s="3"/>
      <c r="BB29" s="3"/>
      <c r="BC29" s="3"/>
      <c r="BD29" s="10">
        <f>SUM(AW29:BA29)</f>
        <v>0</v>
      </c>
    </row>
    <row r="30" spans="1:56" s="4" customFormat="1" ht="15.75">
      <c r="A30" s="5">
        <v>20100000000</v>
      </c>
      <c r="B30" s="6" t="s">
        <v>32</v>
      </c>
      <c r="C30" s="5"/>
      <c r="D30" s="5"/>
      <c r="E30" s="5"/>
      <c r="F30" s="5">
        <v>706330</v>
      </c>
      <c r="G30" s="5"/>
      <c r="H30" s="5"/>
      <c r="I30" s="5"/>
      <c r="J30" s="5"/>
      <c r="K30" s="5"/>
      <c r="L30" s="5"/>
      <c r="M30" s="5"/>
      <c r="N30" s="5">
        <v>42000</v>
      </c>
      <c r="O30" s="5">
        <v>27500</v>
      </c>
      <c r="P30" s="5">
        <v>65700</v>
      </c>
      <c r="Q30" s="5">
        <v>49540</v>
      </c>
      <c r="R30" s="5"/>
      <c r="S30" s="5"/>
      <c r="T30" s="5"/>
      <c r="U30" s="5"/>
      <c r="V30" s="5">
        <v>43500</v>
      </c>
      <c r="W30" s="3">
        <f>SUM(C30:V30)</f>
        <v>934570</v>
      </c>
      <c r="X30" s="3"/>
      <c r="Y30" s="3"/>
      <c r="Z30" s="3"/>
      <c r="AA30" s="3"/>
      <c r="AB30" s="3">
        <v>1757885</v>
      </c>
      <c r="AC30" s="3"/>
      <c r="AD30" s="3">
        <v>8291342</v>
      </c>
      <c r="AE30" s="3"/>
      <c r="AF30" s="3">
        <v>198000</v>
      </c>
      <c r="AG30" s="3">
        <v>226500</v>
      </c>
      <c r="AH30" s="3">
        <f>SUM(X30:AG30)</f>
        <v>10473727</v>
      </c>
      <c r="AI30" s="9"/>
      <c r="AJ30" s="5"/>
      <c r="AK30" s="5"/>
      <c r="AL30" s="5"/>
      <c r="AM30" s="5"/>
      <c r="AN30" s="5"/>
      <c r="AO30" s="5"/>
      <c r="AP30" s="5"/>
      <c r="AQ30" s="5"/>
      <c r="AR30" s="5"/>
      <c r="AS30" s="5"/>
      <c r="AT30" s="5">
        <v>4000</v>
      </c>
      <c r="AU30" s="5"/>
      <c r="AV30" s="10">
        <f t="shared" si="2"/>
        <v>4000</v>
      </c>
      <c r="AW30" s="3"/>
      <c r="AX30" s="3"/>
      <c r="AY30" s="3"/>
      <c r="AZ30" s="3"/>
      <c r="BA30" s="3"/>
      <c r="BB30" s="3">
        <v>2405147</v>
      </c>
      <c r="BC30" s="3"/>
      <c r="BD30" s="10">
        <f>AW30+AX30+AY30+AZ30+BA30+BB30</f>
        <v>2405147</v>
      </c>
    </row>
    <row r="31" spans="1:56" s="4" customFormat="1" ht="15.75">
      <c r="A31" s="5"/>
      <c r="B31" s="6" t="s">
        <v>46</v>
      </c>
      <c r="C31" s="5"/>
      <c r="D31" s="5"/>
      <c r="E31" s="5"/>
      <c r="F31" s="5"/>
      <c r="G31" s="5"/>
      <c r="H31" s="5"/>
      <c r="I31" s="5"/>
      <c r="J31" s="5"/>
      <c r="K31" s="5"/>
      <c r="L31" s="5"/>
      <c r="M31" s="5"/>
      <c r="N31" s="5"/>
      <c r="O31" s="5"/>
      <c r="P31" s="5"/>
      <c r="Q31" s="5"/>
      <c r="R31" s="5"/>
      <c r="S31" s="5"/>
      <c r="T31" s="5"/>
      <c r="U31" s="5"/>
      <c r="V31" s="5"/>
      <c r="W31" s="3">
        <f>SUM(C31:T31)</f>
        <v>0</v>
      </c>
      <c r="X31" s="3"/>
      <c r="Y31" s="3"/>
      <c r="Z31" s="3"/>
      <c r="AA31" s="3"/>
      <c r="AB31" s="3"/>
      <c r="AC31" s="3"/>
      <c r="AD31" s="3"/>
      <c r="AE31" s="3"/>
      <c r="AF31" s="3"/>
      <c r="AG31" s="3"/>
      <c r="AH31" s="3">
        <f t="shared" si="1"/>
        <v>0</v>
      </c>
      <c r="AI31" s="9"/>
      <c r="AJ31" s="5"/>
      <c r="AK31" s="5"/>
      <c r="AL31" s="5">
        <v>157800</v>
      </c>
      <c r="AM31" s="5">
        <v>73529</v>
      </c>
      <c r="AN31" s="5">
        <v>200000</v>
      </c>
      <c r="AO31" s="5">
        <v>30000</v>
      </c>
      <c r="AP31" s="5">
        <v>100000</v>
      </c>
      <c r="AQ31" s="5"/>
      <c r="AR31" s="5"/>
      <c r="AS31" s="5"/>
      <c r="AT31" s="5"/>
      <c r="AU31" s="5"/>
      <c r="AV31" s="10">
        <f t="shared" si="2"/>
        <v>561329</v>
      </c>
      <c r="AW31" s="3">
        <v>200000</v>
      </c>
      <c r="AX31" s="3">
        <v>100000</v>
      </c>
      <c r="AY31" s="3">
        <v>20000</v>
      </c>
      <c r="AZ31" s="3"/>
      <c r="BA31" s="3"/>
      <c r="BB31" s="3"/>
      <c r="BC31" s="3"/>
      <c r="BD31" s="10">
        <f>SUM(AW31:BA31)</f>
        <v>320000</v>
      </c>
    </row>
    <row r="32" spans="1:56" s="4" customFormat="1" ht="15.75">
      <c r="A32" s="3" t="s">
        <v>25</v>
      </c>
      <c r="B32" s="8" t="s">
        <v>26</v>
      </c>
      <c r="C32" s="3">
        <f aca="true" t="shared" si="4" ref="C32:M32">SUM(C15:C29)</f>
        <v>1149232</v>
      </c>
      <c r="D32" s="3">
        <f t="shared" si="4"/>
        <v>161760</v>
      </c>
      <c r="E32" s="3">
        <f t="shared" si="4"/>
        <v>27448</v>
      </c>
      <c r="F32" s="3">
        <f>SUM(F15:F30)</f>
        <v>706330</v>
      </c>
      <c r="G32" s="3">
        <f t="shared" si="4"/>
        <v>3253130</v>
      </c>
      <c r="H32" s="3">
        <f t="shared" si="4"/>
        <v>828952</v>
      </c>
      <c r="I32" s="3">
        <f t="shared" si="4"/>
        <v>1903210</v>
      </c>
      <c r="J32" s="3">
        <f t="shared" si="4"/>
        <v>446630</v>
      </c>
      <c r="K32" s="3">
        <f t="shared" si="4"/>
        <v>513104</v>
      </c>
      <c r="L32" s="3">
        <f t="shared" si="4"/>
        <v>74893</v>
      </c>
      <c r="M32" s="3">
        <f t="shared" si="4"/>
        <v>200000</v>
      </c>
      <c r="N32" s="3">
        <f aca="true" t="shared" si="5" ref="N32:V32">SUM(N15:N31)</f>
        <v>42000</v>
      </c>
      <c r="O32" s="3">
        <f t="shared" si="5"/>
        <v>27500</v>
      </c>
      <c r="P32" s="3">
        <f t="shared" si="5"/>
        <v>65700</v>
      </c>
      <c r="Q32" s="3">
        <f t="shared" si="5"/>
        <v>49540</v>
      </c>
      <c r="R32" s="3">
        <f t="shared" si="5"/>
        <v>78810</v>
      </c>
      <c r="S32" s="3">
        <f t="shared" si="5"/>
        <v>172050</v>
      </c>
      <c r="T32" s="3">
        <f t="shared" si="5"/>
        <v>80000</v>
      </c>
      <c r="U32" s="3">
        <f t="shared" si="5"/>
        <v>200000</v>
      </c>
      <c r="V32" s="3">
        <f t="shared" si="5"/>
        <v>43500</v>
      </c>
      <c r="W32" s="3">
        <f>SUM(C32:V32)</f>
        <v>10023789</v>
      </c>
      <c r="X32" s="3">
        <f>SUM(X15:X30)</f>
        <v>67080</v>
      </c>
      <c r="Y32" s="3">
        <f>SUM(Y15:Y30)</f>
        <v>2000550</v>
      </c>
      <c r="Z32" s="3">
        <f>SUM(Z15:Z30)</f>
        <v>3623809</v>
      </c>
      <c r="AA32" s="3">
        <f>SUM(AA15:AA30)</f>
        <v>1190514</v>
      </c>
      <c r="AB32" s="3">
        <f>SUM(AB15:AB31)</f>
        <v>1757885</v>
      </c>
      <c r="AC32" s="3">
        <f>SUM(AC15:AC30)</f>
        <v>119000</v>
      </c>
      <c r="AD32" s="16">
        <f>SUM(AD15:AD31)</f>
        <v>8291342</v>
      </c>
      <c r="AE32" s="16">
        <f>SUM(AE15:AE31)</f>
        <v>125000</v>
      </c>
      <c r="AF32" s="16">
        <f>SUM(AF15:AF31)</f>
        <v>198000</v>
      </c>
      <c r="AG32" s="16">
        <f>SUM(AG15:AG31)</f>
        <v>226500</v>
      </c>
      <c r="AH32" s="3">
        <f>SUM(X32:AG32)</f>
        <v>17599680</v>
      </c>
      <c r="AI32" s="10">
        <f>AI15+AI16+AI17+AI18+AI19+AI20+AI21+AI22+AI23+AI24+AI25+AI29</f>
        <v>13257220</v>
      </c>
      <c r="AJ32" s="5">
        <f>AJ15+AJ16+AJ17+AJ18+AJ19+AJ20+AJ21+AJ22+AJ23+AJ24+AJ25+AJ26+AJ27+AJ28+AJ29</f>
        <v>2853780</v>
      </c>
      <c r="AK32" s="5">
        <f>AK15+AK16+AK17+AK18+AK19+AK20+AK21+AK22+AK23+AK24+AK25+AK26+AK27+AK28+AK29</f>
        <v>43386</v>
      </c>
      <c r="AL32" s="5">
        <f>AL15+AL16+AL17+AL18+AL19+AL20+AL21+AL22+AL23+AL24+AL25+AL26+AL27+AL28+AL29+AL30+AL31</f>
        <v>157800</v>
      </c>
      <c r="AM32" s="5">
        <f>AM15+AM16+AM17+AM18+AM19+AM20+AM21+AM22+AM23+AM24+AM25+AM26+AM27+AM28+AM29+AM30+AM31</f>
        <v>73529</v>
      </c>
      <c r="AN32" s="5">
        <f>AN15+AN16+AN17+AN18+AN19+AN20+AN21+AN22+AN23+AN24+AN25+AN26+AN27+AN28+AN29+AN30+AN31</f>
        <v>200000</v>
      </c>
      <c r="AO32" s="5">
        <f>AO15+AO16+AO17+AO18+AO19+AO20+AO21+AO22+AO23+AO24+AO25+AO26+AO27+AO28+AO29+AO30+AO31</f>
        <v>30000</v>
      </c>
      <c r="AP32" s="5">
        <f>AP15+AP16+AP17+AP18+AP19+AP20+AP21+AP22+AP23+AP24+AP25+AP26+AP27+AP28+AP29+AP30+AP31</f>
        <v>100000</v>
      </c>
      <c r="AQ32" s="5">
        <f>AQ15+AQ16+AQ17+AQ18+AQ19+AQ20+AQ21+AQ22+AQ23+AQ24+AQ25+AQ26+AQ27+AQ28+AQ29</f>
        <v>60000</v>
      </c>
      <c r="AR32" s="5">
        <f>AR15+AR16+AR17+AR18+AR22+AR19+AR20+AR21+AR23+AR24+AR25+AR26+AR27+AR28+AR29+AR30+AR31</f>
        <v>12000</v>
      </c>
      <c r="AS32" s="5">
        <f>AS15+AS16+AS17+AS18+AS22+AS19+AS20+AS21+AS23+AS24+AS25+AS26+AS27+AS28+AS29+AS30+AS31</f>
        <v>22000</v>
      </c>
      <c r="AT32" s="5">
        <f>AT15+AT16+AT17+AT19+AT18+AT20+AT21+AT22+AT23+AT24+AT25+AT26+AT27+AT28+AT29+AT30+AT31</f>
        <v>4000</v>
      </c>
      <c r="AU32" s="5">
        <f>SUM(AU15:AU31)</f>
        <v>172000</v>
      </c>
      <c r="AV32" s="10">
        <f>AV15+AV16+AV17+AV18+AV19+AV20+AV21+AV22+AV23+AV24+AV25+AV29+AV30+AV31</f>
        <v>16985715</v>
      </c>
      <c r="AW32" s="3">
        <f>AW31</f>
        <v>200000</v>
      </c>
      <c r="AX32" s="3">
        <f>AX31</f>
        <v>100000</v>
      </c>
      <c r="AY32" s="3">
        <f>AY31</f>
        <v>20000</v>
      </c>
      <c r="AZ32" s="3">
        <f>SUM(AZ15:AZ31)</f>
        <v>800000</v>
      </c>
      <c r="BA32" s="3">
        <f>SUM(BA15:BA31)</f>
        <v>448592</v>
      </c>
      <c r="BB32" s="3">
        <f>SUM(BB15:BB31)</f>
        <v>2405147</v>
      </c>
      <c r="BC32" s="3">
        <f>SUM(BC15:BC31)</f>
        <v>198000</v>
      </c>
      <c r="BD32" s="10">
        <f>SUM(AW32+AX32+AY32+AZ32+BA32+BB32+BC32)</f>
        <v>4171739</v>
      </c>
    </row>
    <row r="33" spans="1:56" s="4" customFormat="1" ht="15.75">
      <c r="A33" s="11"/>
      <c r="B33" s="12"/>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4"/>
      <c r="AJ33" s="13"/>
      <c r="AK33" s="13"/>
      <c r="AL33" s="13"/>
      <c r="AM33" s="13"/>
      <c r="AN33" s="13"/>
      <c r="AO33" s="13"/>
      <c r="AP33" s="13"/>
      <c r="AQ33" s="13"/>
      <c r="AR33" s="13"/>
      <c r="AS33" s="13"/>
      <c r="AT33" s="13"/>
      <c r="AU33" s="13"/>
      <c r="AV33" s="13"/>
      <c r="AW33" s="11"/>
      <c r="AX33" s="11"/>
      <c r="AY33" s="11"/>
      <c r="AZ33" s="11"/>
      <c r="BA33" s="11"/>
      <c r="BB33" s="11"/>
      <c r="BC33" s="11"/>
      <c r="BD33" s="14"/>
    </row>
    <row r="34" s="4" customFormat="1" ht="14.25" customHeight="1">
      <c r="B34" s="59" t="s">
        <v>36</v>
      </c>
    </row>
    <row r="35" s="4" customFormat="1" ht="15.75">
      <c r="B35" s="59" t="s">
        <v>37</v>
      </c>
    </row>
    <row r="47" ht="45.75" customHeight="1"/>
  </sheetData>
  <sheetProtection/>
  <mergeCells count="18">
    <mergeCell ref="L4:N4"/>
    <mergeCell ref="A10:A13"/>
    <mergeCell ref="B10:B13"/>
    <mergeCell ref="C10:AH10"/>
    <mergeCell ref="AH11:AH13"/>
    <mergeCell ref="C11:T11"/>
    <mergeCell ref="C12:T12"/>
    <mergeCell ref="X11:AF11"/>
    <mergeCell ref="X12:AF12"/>
    <mergeCell ref="AI11:AV11"/>
    <mergeCell ref="AV12:AV13"/>
    <mergeCell ref="C8:AC8"/>
    <mergeCell ref="W11:W13"/>
    <mergeCell ref="AI10:BD10"/>
    <mergeCell ref="BD12:BD13"/>
    <mergeCell ref="AW11:BD11"/>
    <mergeCell ref="AW12:BA12"/>
    <mergeCell ref="AI12:AU12"/>
  </mergeCells>
  <printOptions horizontalCentered="1"/>
  <pageMargins left="0.3937007874015748" right="0.3937007874015748" top="1.1811023622047245" bottom="0.3937007874015748"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2019-06-19T13:29:54Z</cp:lastPrinted>
  <dcterms:created xsi:type="dcterms:W3CDTF">2018-12-17T14:06:49Z</dcterms:created>
  <dcterms:modified xsi:type="dcterms:W3CDTF">2019-06-19T13:32:16Z</dcterms:modified>
  <cp:category/>
  <cp:version/>
  <cp:contentType/>
  <cp:contentStatus/>
</cp:coreProperties>
</file>