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'дод.7'!$A$1:$J$113</definedName>
  </definedNames>
  <calcPr fullCalcOnLoad="1"/>
</workbook>
</file>

<file path=xl/sharedStrings.xml><?xml version="1.0" encoding="utf-8"?>
<sst xmlns="http://schemas.openxmlformats.org/spreadsheetml/2006/main" count="440" uniqueCount="287">
  <si>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</si>
  <si>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</si>
  <si>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</si>
  <si>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</si>
  <si>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</si>
  <si>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</si>
  <si>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</si>
  <si>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</si>
  <si>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</si>
  <si>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</si>
  <si>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</si>
  <si>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</si>
  <si>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</si>
  <si>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</si>
  <si>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 xml:space="preserve">Розподіл витрат районного бюджету на реалізацію місцевих/регіональних програм у 2019 році  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</si>
  <si>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</si>
  <si>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</si>
  <si>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</si>
  <si>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</si>
  <si>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</si>
  <si>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</si>
  <si>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</si>
  <si>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</si>
  <si>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</si>
  <si>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</si>
  <si>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</si>
  <si>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</si>
  <si>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</si>
  <si>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</si>
  <si>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</si>
  <si>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</si>
  <si>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</si>
  <si>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</si>
  <si>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</si>
  <si>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</si>
  <si>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Програма висвітлення діяльності Красноградської районної державної адміністрації та Красноградської районної ради на 2019 рік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</si>
  <si>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</si>
  <si>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</si>
  <si>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</si>
  <si>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</si>
  <si>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</si>
  <si>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</si>
  <si>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</si>
  <si>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</si>
  <si>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</si>
  <si>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</si>
  <si>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</si>
  <si>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</si>
  <si>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</si>
  <si>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</si>
  <si>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</si>
  <si>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</si>
  <si>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</si>
  <si>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</si>
  <si>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</si>
  <si>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</si>
  <si>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</si>
  <si>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</si>
  <si>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</si>
  <si>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</si>
  <si>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</si>
  <si>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</si>
  <si>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</si>
  <si>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</si>
  <si>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Комплексна програма «Новий освітній простір Красноградщини» на 2015-2019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</si>
  <si>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</si>
  <si>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</si>
  <si>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</si>
  <si>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</si>
  <si>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</si>
  <si>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</si>
  <si>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</si>
  <si>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</si>
  <si>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</si>
  <si>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</si>
  <si>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</si>
  <si>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</si>
  <si>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</si>
  <si>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</si>
  <si>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</si>
  <si>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</si>
  <si>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</si>
  <si>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</si>
  <si>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</si>
  <si>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</si>
  <si>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</si>
  <si>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</si>
  <si>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</si>
  <si>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</si>
  <si>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</si>
  <si>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</si>
  <si>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</si>
  <si>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</si>
  <si>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</si>
  <si>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</si>
  <si>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</si>
  <si>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</si>
  <si>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</si>
  <si>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Комплексна програма розвитку фізичної культури та спорту в Красноградському районі на 2019 рік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</si>
  <si>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</si>
  <si>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</si>
  <si>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</si>
  <si>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</si>
  <si>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</si>
  <si>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</si>
  <si>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Рішення сесії № 142-VII від 22 квітня 2016 року</t>
  </si>
  <si>
    <t>0726</t>
  </si>
  <si>
    <t xml:space="preserve">Рішення сесії № 354-VІІ від 16 лютого 2017 року </t>
  </si>
  <si>
    <t>Рішення сесії №971-VI від 29 січня 2015 року</t>
  </si>
  <si>
    <t xml:space="preserve">Рішення сесії №971-VI від 29 січня 2015 року </t>
  </si>
  <si>
    <t>Рішення сесії №354-VII від 16 лютого 2017року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</si>
  <si>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</si>
  <si>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</si>
  <si>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</si>
  <si>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</si>
  <si>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соціального захисту населення Красноградського району на 2019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</si>
  <si>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</si>
  <si>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</si>
  <si>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</si>
  <si>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</si>
  <si>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</si>
  <si>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</si>
  <si>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</si>
  <si>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</si>
  <si>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</si>
  <si>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</si>
  <si>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</si>
  <si>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</si>
  <si>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</si>
  <si>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</si>
  <si>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</si>
  <si>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</si>
  <si>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</si>
  <si>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</si>
  <si>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</si>
  <si>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</si>
  <si>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</si>
  <si>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Керуючий справами апарату районної ради</t>
  </si>
  <si>
    <t>(XLIV позачергова сесія VII скликання)</t>
  </si>
  <si>
    <t>О611162</t>
  </si>
  <si>
    <t>1162</t>
  </si>
  <si>
    <t>Інші програми та заходи у сфері освіти</t>
  </si>
  <si>
    <t xml:space="preserve">в редакції рішення районної ради </t>
  </si>
  <si>
    <t>О611020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</si>
  <si>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</si>
  <si>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</si>
  <si>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</si>
  <si>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Рішення сесії №971-VI від 29.01.2015 року</t>
  </si>
  <si>
    <t>О611161</t>
  </si>
  <si>
    <t>1161</t>
  </si>
  <si>
    <t>Забезпечення діяльності інших закладів у сфері освіти</t>
  </si>
  <si>
    <t>О617321</t>
  </si>
  <si>
    <t>О617363</t>
  </si>
  <si>
    <t>7321</t>
  </si>
  <si>
    <t>0443</t>
  </si>
  <si>
    <t>7363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</si>
  <si>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</si>
  <si>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</si>
  <si>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</si>
  <si>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6000</t>
  </si>
  <si>
    <t>Житлово-комунальне господарство</t>
  </si>
  <si>
    <t>0216013</t>
  </si>
  <si>
    <t>6013</t>
  </si>
  <si>
    <t>0620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</si>
  <si>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</si>
  <si>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</si>
  <si>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</si>
  <si>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</si>
  <si>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</si>
  <si>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</si>
  <si>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0180</t>
  </si>
  <si>
    <t>Програма економічного і соціального розвитку Красноградського району на 2019 рік</t>
  </si>
  <si>
    <t>Рішення сесії №952-VII від 21 грудня 2018 року</t>
  </si>
  <si>
    <t>Рішення сесії №954-VII від 21 грудня 2018 року</t>
  </si>
  <si>
    <t>Рішення сесії № 144-VII від 22 квітня 2016 року</t>
  </si>
  <si>
    <t>Рішення сесії №946-VII від 21 грудня 2018 року</t>
  </si>
  <si>
    <t>Рішення сесії № 946-VII від 21 грудня 2018 року</t>
  </si>
  <si>
    <t>Рішення сесії № 605-VII від 14 грудня 2017 року</t>
  </si>
  <si>
    <t>Питна вода Красноградського району на 2012-2020 роки</t>
  </si>
  <si>
    <t>Рішення сесії №311-VI від 26 січня 2012 року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</si>
  <si>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</si>
  <si>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</si>
  <si>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0217322</t>
  </si>
  <si>
    <t>7322</t>
  </si>
  <si>
    <t>Будівництво медичних установ та закладів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</si>
  <si>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</si>
  <si>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</si>
  <si>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</si>
  <si>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</si>
  <si>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</si>
  <si>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</si>
  <si>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Програма розвитку культури Красноградського району на 2019-2020 роки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</si>
  <si>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</si>
  <si>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</si>
  <si>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</si>
  <si>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</si>
  <si>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</si>
  <si>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</si>
  <si>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</si>
  <si>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</si>
  <si>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</si>
  <si>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</si>
  <si>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</si>
  <si>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</si>
  <si>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</si>
  <si>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</si>
  <si>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</si>
  <si>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</si>
  <si>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</si>
  <si>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</si>
  <si>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</si>
  <si>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</si>
  <si>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</si>
  <si>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Рішення сесії №793-VII від 31 травня 2018 року</t>
  </si>
  <si>
    <t>0216012</t>
  </si>
  <si>
    <t>6012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</si>
  <si>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</si>
  <si>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</si>
  <si>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</si>
  <si>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</si>
  <si>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</si>
  <si>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</si>
  <si>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</si>
  <si>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Рішення сесії №650-VII від 21 січня 2018 року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</si>
  <si>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</si>
  <si>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</si>
  <si>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</si>
  <si>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сесії №462-VII від 03 серпеня 2017 року</t>
  </si>
  <si>
    <t>Рішення сесії №980-VII від 24 січня 2019 року</t>
  </si>
  <si>
    <t>Рішення сесії №629-VII від 21 грудня 2017 року</t>
  </si>
  <si>
    <t xml:space="preserve">Програма соціального захисту населення Красноградського району на 2019 рік </t>
  </si>
  <si>
    <t xml:space="preserve">Програма підтримки діяльності Лозівського міжрайонного відділу Управління Служби безпеки України в Харківській області на 2018-2020 роки </t>
  </si>
  <si>
    <t>Рішення сесії №698-VII від 22 березня 2018 року</t>
  </si>
  <si>
    <t>Рішення сесії №981-VII від 21 січня 2019 року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</si>
  <si>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</si>
  <si>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3719770</t>
  </si>
  <si>
    <t>9770</t>
  </si>
  <si>
    <t>Інші субвенції з місцевого бюджету</t>
  </si>
  <si>
    <t>Програма забезпечення організації претензійно-позовної роботи управління праці та соціального захисту населення Красноградсь-кої районної державної адміністрації на 2019 рік</t>
  </si>
  <si>
    <t>1117323</t>
  </si>
  <si>
    <t>7323</t>
  </si>
  <si>
    <t>Будівництво установ та закладів соціальної сфери</t>
  </si>
  <si>
    <t>Рішення сесії №144-VII від 22 квітня 2016 року</t>
  </si>
  <si>
    <t>О61170</t>
  </si>
  <si>
    <t>1170</t>
  </si>
  <si>
    <t>Забезпечення діяльності інклюзивно-ресурсних центрів</t>
  </si>
  <si>
    <t>О617368</t>
  </si>
  <si>
    <t>7368</t>
  </si>
  <si>
    <t>Виконання інвестиційних проектів за рахунок субвенцій з інших бюджетів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</si>
  <si>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</si>
  <si>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</si>
  <si>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</si>
  <si>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Програми інформатизації Красноградського району на 2019-2020 роки</t>
  </si>
  <si>
    <t>3719750</t>
  </si>
  <si>
    <t>9750</t>
  </si>
  <si>
    <t>Субвенція з місцевого бюджету на співфінансування інвестиційних проектів</t>
  </si>
  <si>
    <t>0181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</si>
  <si>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</si>
  <si>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</si>
  <si>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</si>
  <si>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Рішення сесії №1006-VII від 21  лютого 2019 року</t>
  </si>
  <si>
    <t>Рішення сесії №1030-VII від 14 березня 2019 року</t>
  </si>
  <si>
    <t>0217310</t>
  </si>
  <si>
    <t>7310</t>
  </si>
  <si>
    <t>Будівництво об`єктів житлово-комунального господарства</t>
  </si>
  <si>
    <t>Забезпечення діяльності водопровідно-каналізаційного господарства. Одержувач ККП "Водоканал"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</si>
  <si>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800м. Одержувач ККП "Водоканал"</t>
  </si>
  <si>
    <t>в т.ч. співфінансування за рахунок субвенції Наталинської сільської ради на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 м. Одержувач ККП "Водоканал"</t>
  </si>
  <si>
    <t>Забезпечення діяльності з виробництва, транспортування, постачання теплової енергії. Одержувач Красноградське підприємство теплових мереж</t>
  </si>
  <si>
    <t>На розробку проектно-кошторисної документації «Будівництво ділянки зовнішньої каналізаційної мережі по вул. Науковій селища Дослідне, Красноградського району, Харківської області». Одержувач ККП "Водоканал"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</si>
  <si>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</si>
  <si>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</si>
  <si>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</si>
  <si>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0218311</t>
  </si>
  <si>
    <t>8311</t>
  </si>
  <si>
    <t>0511</t>
  </si>
  <si>
    <t>Охорона та раціональне використання природних ресурсів</t>
  </si>
  <si>
    <t>8000</t>
  </si>
  <si>
    <t>Інша діяльність</t>
  </si>
  <si>
    <r>
      <t>Районна програма «Територіальна оборона» на 2018-2019 роки</t>
    </r>
    <r>
      <rPr>
        <sz val="12"/>
        <color indexed="8"/>
        <rFont val="Times New Roman"/>
        <family val="1"/>
      </rPr>
      <t xml:space="preserve"> </t>
    </r>
  </si>
  <si>
    <t>(LІ позачергова сесія VІІ скликання)</t>
  </si>
  <si>
    <t xml:space="preserve">від 21 грудня 2018 року № 956 -VII </t>
  </si>
  <si>
    <t>К.ФРОЛОВ</t>
  </si>
  <si>
    <r>
      <t>Програма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забезпечення органі-зації претензійно-позовної роботи Красноградської районної державної адміністрації на 2019-2020 роки </t>
    </r>
  </si>
  <si>
    <t>від 24 травня 2019 року № 1065-VII</t>
  </si>
  <si>
    <t>Рішення сесії №354-VII від 16 лютого 2017 року</t>
  </si>
  <si>
    <t xml:space="preserve">Комплексна програма забезпечення публічної безпеки і порядку в Красноградському районі на 2017-2021 роки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</si>
</sst>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quotePrefix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 quotePrefix="1">
      <alignment vertical="center" wrapText="1"/>
    </xf>
    <xf numFmtId="2" fontId="11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12" fillId="0" borderId="12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quotePrefix="1">
      <alignment horizontal="center" vertical="center" wrapText="1"/>
    </xf>
    <xf numFmtId="2" fontId="8" fillId="0" borderId="12" xfId="0" applyNumberFormat="1" applyFont="1" applyFill="1" applyBorder="1" applyAlignment="1" quotePrefix="1">
      <alignment horizontal="center" vertical="center" wrapText="1"/>
    </xf>
    <xf numFmtId="2" fontId="8" fillId="0" borderId="12" xfId="0" applyNumberFormat="1" applyFont="1" applyFill="1" applyBorder="1" applyAlignment="1" quotePrefix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68" applyNumberFormat="1" applyFont="1" applyBorder="1" applyAlignment="1">
      <alignment horizontal="center" vertical="center" wrapText="1"/>
      <protection/>
    </xf>
    <xf numFmtId="2" fontId="12" fillId="0" borderId="12" xfId="0" applyNumberFormat="1" applyFont="1" applyFill="1" applyBorder="1" applyAlignment="1">
      <alignment horizontal="center" vertical="center" wrapText="1"/>
    </xf>
    <xf numFmtId="2" fontId="11" fillId="0" borderId="12" xfId="80" applyNumberFormat="1" applyFont="1" applyFill="1" applyBorder="1" applyAlignment="1" quotePrefix="1">
      <alignment vertical="center" wrapText="1"/>
      <protection/>
    </xf>
    <xf numFmtId="0" fontId="8" fillId="0" borderId="0" xfId="0" applyFont="1" applyAlignment="1">
      <alignment horizontal="center" wrapText="1"/>
    </xf>
    <xf numFmtId="2" fontId="12" fillId="0" borderId="12" xfId="0" applyNumberFormat="1" applyFont="1" applyFill="1" applyBorder="1" applyAlignment="1" quotePrefix="1">
      <alignment horizontal="center" vertical="center" wrapText="1"/>
    </xf>
    <xf numFmtId="0" fontId="12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 quotePrefix="1">
      <alignment horizontal="center" vertical="center" wrapText="1"/>
    </xf>
    <xf numFmtId="49" fontId="8" fillId="0" borderId="12" xfId="0" applyNumberFormat="1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2" fontId="11" fillId="24" borderId="12" xfId="87" applyNumberFormat="1" applyFont="1" applyFill="1" applyBorder="1" applyAlignment="1">
      <alignment vertical="center" wrapText="1"/>
      <protection/>
    </xf>
    <xf numFmtId="0" fontId="8" fillId="24" borderId="12" xfId="0" applyFont="1" applyFill="1" applyBorder="1" applyAlignment="1" quotePrefix="1">
      <alignment horizontal="center" vertical="center" wrapText="1"/>
    </xf>
    <xf numFmtId="2" fontId="8" fillId="24" borderId="12" xfId="0" applyNumberFormat="1" applyFont="1" applyFill="1" applyBorder="1" applyAlignment="1" quotePrefix="1">
      <alignment horizontal="center" vertical="center" wrapText="1"/>
    </xf>
    <xf numFmtId="2" fontId="8" fillId="24" borderId="12" xfId="0" applyNumberFormat="1" applyFont="1" applyFill="1" applyBorder="1" applyAlignment="1" quotePrefix="1">
      <alignment vertical="center" wrapText="1"/>
    </xf>
    <xf numFmtId="172" fontId="10" fillId="0" borderId="12" xfId="68" applyNumberFormat="1" applyFont="1" applyFill="1" applyBorder="1" applyAlignment="1">
      <alignment horizontal="center" vertical="center" wrapText="1"/>
      <protection/>
    </xf>
    <xf numFmtId="0" fontId="10" fillId="0" borderId="12" xfId="73" applyFont="1" applyBorder="1" applyAlignment="1" quotePrefix="1">
      <alignment horizontal="center" vertical="center" wrapText="1"/>
      <protection/>
    </xf>
    <xf numFmtId="2" fontId="10" fillId="0" borderId="12" xfId="73" applyNumberFormat="1" applyFont="1" applyBorder="1" applyAlignment="1" quotePrefix="1">
      <alignment horizontal="center" vertical="center" wrapText="1"/>
      <protection/>
    </xf>
    <xf numFmtId="2" fontId="10" fillId="0" borderId="12" xfId="73" applyNumberFormat="1" applyFont="1" applyBorder="1" applyAlignment="1" quotePrefix="1">
      <alignment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2" fillId="0" borderId="12" xfId="87" applyNumberFormat="1" applyFont="1" applyFill="1" applyBorder="1" applyAlignment="1">
      <alignment horizontal="center" vertical="center" wrapText="1"/>
      <protection/>
    </xf>
    <xf numFmtId="2" fontId="12" fillId="0" borderId="12" xfId="87" applyNumberFormat="1" applyFont="1" applyFill="1" applyBorder="1" applyAlignment="1">
      <alignment vertical="center" wrapText="1"/>
      <protection/>
    </xf>
    <xf numFmtId="0" fontId="10" fillId="0" borderId="12" xfId="76" applyFont="1" applyBorder="1" applyAlignment="1" quotePrefix="1">
      <alignment horizontal="center" vertical="center" wrapText="1"/>
      <protection/>
    </xf>
    <xf numFmtId="2" fontId="10" fillId="0" borderId="12" xfId="76" applyNumberFormat="1" applyFont="1" applyBorder="1" applyAlignment="1" quotePrefix="1">
      <alignment horizontal="center" vertical="center" wrapText="1"/>
      <protection/>
    </xf>
    <xf numFmtId="2" fontId="10" fillId="0" borderId="12" xfId="76" applyNumberFormat="1" applyFont="1" applyBorder="1" applyAlignment="1" quotePrefix="1">
      <alignment vertical="center" wrapText="1"/>
      <protection/>
    </xf>
    <xf numFmtId="172" fontId="8" fillId="0" borderId="12" xfId="68" applyNumberFormat="1" applyFont="1" applyFill="1" applyBorder="1" applyAlignment="1">
      <alignment horizontal="center" vertical="center" wrapText="1"/>
      <protection/>
    </xf>
    <xf numFmtId="2" fontId="13" fillId="24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 quotePrefix="1">
      <alignment horizontal="center" vertical="center" wrapText="1"/>
    </xf>
    <xf numFmtId="2" fontId="8" fillId="24" borderId="12" xfId="0" applyNumberFormat="1" applyFont="1" applyFill="1" applyBorder="1" applyAlignment="1">
      <alignment vertical="center" wrapText="1"/>
    </xf>
    <xf numFmtId="2" fontId="11" fillId="0" borderId="12" xfId="83" applyNumberFormat="1" applyFont="1" applyFill="1" applyBorder="1" applyAlignment="1">
      <alignment vertical="center" wrapText="1"/>
      <protection/>
    </xf>
    <xf numFmtId="2" fontId="11" fillId="0" borderId="12" xfId="84" applyNumberFormat="1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87" applyFont="1" applyFill="1" applyBorder="1" applyAlignment="1">
      <alignment horizontal="center" vertical="center" wrapText="1"/>
      <protection/>
    </xf>
    <xf numFmtId="2" fontId="11" fillId="0" borderId="12" xfId="87" applyNumberFormat="1" applyFont="1" applyFill="1" applyBorder="1" applyAlignment="1">
      <alignment horizontal="center" vertical="center" wrapText="1"/>
      <protection/>
    </xf>
    <xf numFmtId="2" fontId="11" fillId="0" borderId="12" xfId="87" applyNumberFormat="1" applyFont="1" applyFill="1" applyBorder="1" applyAlignment="1" quotePrefix="1">
      <alignment vertical="center" wrapText="1"/>
      <protection/>
    </xf>
    <xf numFmtId="2" fontId="12" fillId="0" borderId="12" xfId="0" applyNumberFormat="1" applyFont="1" applyFill="1" applyBorder="1" applyAlignment="1" quotePrefix="1">
      <alignment vertical="center" wrapText="1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wrapText="1"/>
    </xf>
    <xf numFmtId="172" fontId="8" fillId="0" borderId="12" xfId="68" applyNumberFormat="1" applyFont="1" applyBorder="1" applyAlignment="1">
      <alignment horizontal="center" vertical="top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>
      <alignment vertical="center" wrapText="1"/>
    </xf>
    <xf numFmtId="0" fontId="10" fillId="0" borderId="12" xfId="81" applyFont="1" applyBorder="1" applyAlignment="1" quotePrefix="1">
      <alignment horizontal="center" vertical="center" wrapText="1"/>
      <protection/>
    </xf>
    <xf numFmtId="2" fontId="10" fillId="0" borderId="12" xfId="81" applyNumberFormat="1" applyFont="1" applyBorder="1" applyAlignment="1" quotePrefix="1">
      <alignment horizontal="center" vertical="center" wrapText="1"/>
      <protection/>
    </xf>
    <xf numFmtId="2" fontId="10" fillId="0" borderId="12" xfId="81" applyNumberFormat="1" applyFont="1" applyBorder="1" applyAlignment="1" quotePrefix="1">
      <alignment vertical="center" wrapText="1"/>
      <protection/>
    </xf>
    <xf numFmtId="0" fontId="12" fillId="24" borderId="12" xfId="0" applyFont="1" applyFill="1" applyBorder="1" applyAlignment="1" quotePrefix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2" fontId="12" fillId="24" borderId="12" xfId="0" applyNumberFormat="1" applyFont="1" applyFill="1" applyBorder="1" applyAlignment="1">
      <alignment horizontal="center" vertical="center" wrapText="1"/>
    </xf>
    <xf numFmtId="2" fontId="12" fillId="24" borderId="12" xfId="87" applyNumberFormat="1" applyFont="1" applyFill="1" applyBorder="1" applyAlignment="1" quotePrefix="1">
      <alignment vertical="center" wrapText="1"/>
      <protection/>
    </xf>
    <xf numFmtId="49" fontId="12" fillId="24" borderId="12" xfId="87" applyNumberFormat="1" applyFont="1" applyFill="1" applyBorder="1" applyAlignment="1">
      <alignment horizontal="center" vertical="center" wrapText="1"/>
      <protection/>
    </xf>
    <xf numFmtId="49" fontId="12" fillId="24" borderId="12" xfId="87" applyNumberFormat="1" applyFont="1" applyFill="1" applyBorder="1" applyAlignment="1" quotePrefix="1">
      <alignment horizontal="center" vertical="center" wrapText="1"/>
      <protection/>
    </xf>
    <xf numFmtId="2" fontId="12" fillId="24" borderId="12" xfId="87" applyNumberFormat="1" applyFont="1" applyFill="1" applyBorder="1" applyAlignment="1">
      <alignment vertical="center" wrapText="1"/>
      <protection/>
    </xf>
    <xf numFmtId="0" fontId="10" fillId="0" borderId="12" xfId="85" applyFont="1" applyBorder="1" applyAlignment="1" quotePrefix="1">
      <alignment horizontal="center" vertical="center" wrapText="1"/>
      <protection/>
    </xf>
    <xf numFmtId="2" fontId="10" fillId="0" borderId="12" xfId="85" applyNumberFormat="1" applyFont="1" applyBorder="1" applyAlignment="1" quotePrefix="1">
      <alignment horizontal="center" vertical="center" wrapText="1"/>
      <protection/>
    </xf>
    <xf numFmtId="49" fontId="10" fillId="24" borderId="12" xfId="87" applyNumberFormat="1" applyFont="1" applyFill="1" applyBorder="1" applyAlignment="1">
      <alignment horizontal="center" vertical="center" wrapText="1"/>
      <protection/>
    </xf>
    <xf numFmtId="2" fontId="8" fillId="0" borderId="12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2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78" applyFont="1" applyFill="1" applyBorder="1" applyAlignment="1">
      <alignment horizontal="right"/>
      <protection/>
    </xf>
    <xf numFmtId="0" fontId="14" fillId="0" borderId="0" xfId="78" applyFont="1" applyFill="1" applyAlignment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2" xfId="77"/>
    <cellStyle name="Обычный 2 2" xfId="78"/>
    <cellStyle name="Обычный 2 2 2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Обычный_Лист1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4"/>
  <sheetViews>
    <sheetView tabSelected="1" view="pageBreakPreview" zoomScaleNormal="80" zoomScaleSheetLayoutView="100" zoomScalePageLayoutView="0" workbookViewId="0" topLeftCell="A106">
      <selection activeCell="A113" sqref="A113:J113"/>
    </sheetView>
  </sheetViews>
  <sheetFormatPr defaultColWidth="9.33203125" defaultRowHeight="12.75"/>
  <cols>
    <col min="1" max="1" width="14.5" style="2" customWidth="1"/>
    <col min="2" max="2" width="15" style="2" customWidth="1"/>
    <col min="3" max="3" width="11.66015625" style="2" customWidth="1"/>
    <col min="4" max="4" width="42.66015625" style="2" customWidth="1"/>
    <col min="5" max="5" width="61.83203125" style="2" customWidth="1"/>
    <col min="6" max="6" width="24" style="2" customWidth="1"/>
    <col min="7" max="7" width="18.16015625" style="2" customWidth="1"/>
    <col min="8" max="8" width="16.83203125" style="2" customWidth="1"/>
    <col min="9" max="9" width="16.83203125" style="2" bestFit="1" customWidth="1"/>
    <col min="10" max="10" width="17.83203125" style="2" customWidth="1"/>
    <col min="11" max="11" width="4.33203125" style="3" customWidth="1"/>
    <col min="12" max="16384" width="9.33203125" style="3" customWidth="1"/>
  </cols>
  <sheetData>
    <row r="1" spans="1:10" ht="15.75">
      <c r="A1" s="13"/>
      <c r="B1" s="13"/>
      <c r="C1" s="14"/>
      <c r="D1" s="13"/>
      <c r="E1" s="105" t="s">
        <v>12</v>
      </c>
      <c r="F1" s="106"/>
      <c r="G1" s="106"/>
      <c r="H1" s="106"/>
      <c r="I1" s="106"/>
      <c r="J1" s="106"/>
    </row>
    <row r="2" spans="1:10" ht="15.75">
      <c r="A2" s="13"/>
      <c r="B2" s="13"/>
      <c r="C2" s="14"/>
      <c r="D2" s="13"/>
      <c r="E2" s="105" t="s">
        <v>13</v>
      </c>
      <c r="F2" s="106"/>
      <c r="G2" s="106"/>
      <c r="H2" s="106"/>
      <c r="I2" s="106"/>
      <c r="J2" s="106"/>
    </row>
    <row r="3" spans="1:10" ht="15.75">
      <c r="A3" s="13"/>
      <c r="B3" s="13"/>
      <c r="C3" s="14"/>
      <c r="D3" s="13"/>
      <c r="E3" s="105" t="s">
        <v>281</v>
      </c>
      <c r="F3" s="106"/>
      <c r="G3" s="106"/>
      <c r="H3" s="106"/>
      <c r="I3" s="106"/>
      <c r="J3" s="106"/>
    </row>
    <row r="4" spans="1:10" ht="15.75">
      <c r="A4" s="13"/>
      <c r="B4" s="13"/>
      <c r="C4" s="14"/>
      <c r="D4" s="13"/>
      <c r="E4" s="105" t="s">
        <v>138</v>
      </c>
      <c r="F4" s="106"/>
      <c r="G4" s="106"/>
      <c r="H4" s="106"/>
      <c r="I4" s="106"/>
      <c r="J4" s="106"/>
    </row>
    <row r="5" spans="1:10" ht="15.75">
      <c r="A5" s="13"/>
      <c r="B5" s="13"/>
      <c r="C5" s="14"/>
      <c r="D5" s="13"/>
      <c r="E5" s="105" t="s">
        <v>142</v>
      </c>
      <c r="F5" s="105"/>
      <c r="G5" s="105"/>
      <c r="H5" s="105"/>
      <c r="I5" s="105"/>
      <c r="J5" s="105"/>
    </row>
    <row r="6" spans="1:10" ht="15.75">
      <c r="A6" s="13"/>
      <c r="B6" s="13"/>
      <c r="C6" s="14"/>
      <c r="D6" s="13"/>
      <c r="E6" s="105" t="s">
        <v>284</v>
      </c>
      <c r="F6" s="105"/>
      <c r="G6" s="105"/>
      <c r="H6" s="105"/>
      <c r="I6" s="105"/>
      <c r="J6" s="105"/>
    </row>
    <row r="7" spans="1:10" ht="15.75">
      <c r="A7" s="13"/>
      <c r="B7" s="13"/>
      <c r="C7" s="14"/>
      <c r="D7" s="13"/>
      <c r="E7" s="105" t="s">
        <v>280</v>
      </c>
      <c r="F7" s="106"/>
      <c r="G7" s="106"/>
      <c r="H7" s="106"/>
      <c r="I7" s="106"/>
      <c r="J7" s="106"/>
    </row>
    <row r="8" spans="1:10" ht="15.75">
      <c r="A8" s="13"/>
      <c r="B8" s="13"/>
      <c r="C8" s="14"/>
      <c r="D8" s="13"/>
      <c r="E8" s="13"/>
      <c r="F8" s="13"/>
      <c r="G8" s="13"/>
      <c r="H8" s="10"/>
      <c r="I8" s="10"/>
      <c r="J8" s="10"/>
    </row>
    <row r="9" spans="1:10" s="4" customFormat="1" ht="33" customHeight="1">
      <c r="A9" s="113" t="s">
        <v>14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.75">
      <c r="A10" s="15"/>
      <c r="B10" s="16"/>
      <c r="C10" s="16"/>
      <c r="D10" s="16"/>
      <c r="E10" s="17"/>
      <c r="F10" s="17"/>
      <c r="G10" s="17"/>
      <c r="H10" s="17"/>
      <c r="I10" s="18"/>
      <c r="J10" s="19" t="str">
        <f>'[1]дод. 1'!F4</f>
        <v>(грн)</v>
      </c>
    </row>
    <row r="11" spans="1:10" ht="28.5" customHeight="1">
      <c r="A11" s="114" t="s">
        <v>0</v>
      </c>
      <c r="B11" s="114" t="s">
        <v>1</v>
      </c>
      <c r="C11" s="114" t="s">
        <v>2</v>
      </c>
      <c r="D11" s="107" t="s">
        <v>3</v>
      </c>
      <c r="E11" s="107" t="s">
        <v>4</v>
      </c>
      <c r="F11" s="109" t="s">
        <v>5</v>
      </c>
      <c r="G11" s="104" t="s">
        <v>6</v>
      </c>
      <c r="H11" s="104" t="s">
        <v>7</v>
      </c>
      <c r="I11" s="104" t="s">
        <v>8</v>
      </c>
      <c r="J11" s="104"/>
    </row>
    <row r="12" spans="1:10" s="4" customFormat="1" ht="135.75" customHeight="1">
      <c r="A12" s="115"/>
      <c r="B12" s="115"/>
      <c r="C12" s="115"/>
      <c r="D12" s="108"/>
      <c r="E12" s="108"/>
      <c r="F12" s="110"/>
      <c r="G12" s="104"/>
      <c r="H12" s="104"/>
      <c r="I12" s="20" t="s">
        <v>9</v>
      </c>
      <c r="J12" s="20" t="s">
        <v>10</v>
      </c>
    </row>
    <row r="13" spans="1:10" ht="15.7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</row>
    <row r="14" spans="1:10" ht="31.5">
      <c r="A14" s="21" t="s">
        <v>15</v>
      </c>
      <c r="B14" s="22"/>
      <c r="C14" s="23"/>
      <c r="D14" s="24" t="s">
        <v>16</v>
      </c>
      <c r="E14" s="20"/>
      <c r="F14" s="20"/>
      <c r="G14" s="25">
        <f>H14+I14</f>
        <v>369000</v>
      </c>
      <c r="H14" s="25">
        <f>H15</f>
        <v>369000</v>
      </c>
      <c r="I14" s="26"/>
      <c r="J14" s="26"/>
    </row>
    <row r="15" spans="1:10" ht="31.5">
      <c r="A15" s="22" t="s">
        <v>17</v>
      </c>
      <c r="B15" s="22"/>
      <c r="C15" s="23"/>
      <c r="D15" s="24" t="s">
        <v>18</v>
      </c>
      <c r="E15" s="20"/>
      <c r="F15" s="20"/>
      <c r="G15" s="25">
        <f aca="true" t="shared" si="0" ref="G15:G88">H15+I15</f>
        <v>369000</v>
      </c>
      <c r="H15" s="25">
        <f>H16</f>
        <v>369000</v>
      </c>
      <c r="I15" s="26"/>
      <c r="J15" s="26"/>
    </row>
    <row r="16" spans="1:10" ht="31.5">
      <c r="A16" s="22"/>
      <c r="B16" s="22" t="s">
        <v>19</v>
      </c>
      <c r="C16" s="23"/>
      <c r="D16" s="27" t="s">
        <v>20</v>
      </c>
      <c r="E16" s="28"/>
      <c r="F16" s="20"/>
      <c r="G16" s="25">
        <f t="shared" si="0"/>
        <v>369000</v>
      </c>
      <c r="H16" s="25">
        <f>H17</f>
        <v>369000</v>
      </c>
      <c r="I16" s="26"/>
      <c r="J16" s="26"/>
    </row>
    <row r="17" spans="1:10" ht="47.25">
      <c r="A17" s="29" t="s">
        <v>21</v>
      </c>
      <c r="B17" s="29" t="s">
        <v>22</v>
      </c>
      <c r="C17" s="30" t="s">
        <v>23</v>
      </c>
      <c r="D17" s="31" t="s">
        <v>24</v>
      </c>
      <c r="E17" s="32" t="s">
        <v>35</v>
      </c>
      <c r="F17" s="33" t="s">
        <v>176</v>
      </c>
      <c r="G17" s="26">
        <f>H17+I17</f>
        <v>369000</v>
      </c>
      <c r="H17" s="26">
        <v>369000</v>
      </c>
      <c r="I17" s="26"/>
      <c r="J17" s="26"/>
    </row>
    <row r="18" spans="1:10" ht="47.25">
      <c r="A18" s="21" t="s">
        <v>25</v>
      </c>
      <c r="B18" s="22"/>
      <c r="C18" s="34"/>
      <c r="D18" s="35" t="s">
        <v>26</v>
      </c>
      <c r="E18" s="20"/>
      <c r="F18" s="20"/>
      <c r="G18" s="25">
        <f t="shared" si="0"/>
        <v>66077282</v>
      </c>
      <c r="H18" s="25">
        <f>H19</f>
        <v>32705327</v>
      </c>
      <c r="I18" s="25">
        <f>I19</f>
        <v>33371955</v>
      </c>
      <c r="J18" s="25">
        <f>J19</f>
        <v>26171955</v>
      </c>
    </row>
    <row r="19" spans="1:10" ht="47.25">
      <c r="A19" s="22" t="s">
        <v>27</v>
      </c>
      <c r="B19" s="22"/>
      <c r="C19" s="34"/>
      <c r="D19" s="35" t="s">
        <v>28</v>
      </c>
      <c r="E19" s="20"/>
      <c r="F19" s="20"/>
      <c r="G19" s="25">
        <f>H19+I19</f>
        <v>66077282</v>
      </c>
      <c r="H19" s="25">
        <f>H20+H23+H32+H29+H41</f>
        <v>32705327</v>
      </c>
      <c r="I19" s="25">
        <f>I20+I23+I32+I29+I41</f>
        <v>33371955</v>
      </c>
      <c r="J19" s="25">
        <f>J20+J23+J32+J29+J41</f>
        <v>26171955</v>
      </c>
    </row>
    <row r="20" spans="1:10" ht="31.5">
      <c r="A20" s="20"/>
      <c r="B20" s="22" t="s">
        <v>19</v>
      </c>
      <c r="C20" s="23"/>
      <c r="D20" s="27" t="s">
        <v>20</v>
      </c>
      <c r="E20" s="20"/>
      <c r="F20" s="20"/>
      <c r="G20" s="25">
        <f t="shared" si="0"/>
        <v>448000</v>
      </c>
      <c r="H20" s="25">
        <f>H21+H22</f>
        <v>448000</v>
      </c>
      <c r="I20" s="25">
        <f>I21+I22</f>
        <v>0</v>
      </c>
      <c r="J20" s="25">
        <f>J21+J22</f>
        <v>0</v>
      </c>
    </row>
    <row r="21" spans="1:10" ht="47.25">
      <c r="A21" s="29" t="s">
        <v>101</v>
      </c>
      <c r="B21" s="29" t="s">
        <v>22</v>
      </c>
      <c r="C21" s="30" t="s">
        <v>23</v>
      </c>
      <c r="D21" s="31" t="s">
        <v>24</v>
      </c>
      <c r="E21" s="32" t="s">
        <v>35</v>
      </c>
      <c r="F21" s="33" t="s">
        <v>175</v>
      </c>
      <c r="G21" s="26">
        <f t="shared" si="0"/>
        <v>398000</v>
      </c>
      <c r="H21" s="26">
        <v>398000</v>
      </c>
      <c r="I21" s="26"/>
      <c r="J21" s="26"/>
    </row>
    <row r="22" spans="1:10" ht="47.25">
      <c r="A22" s="29" t="s">
        <v>101</v>
      </c>
      <c r="B22" s="29" t="s">
        <v>22</v>
      </c>
      <c r="C22" s="30" t="s">
        <v>23</v>
      </c>
      <c r="D22" s="30" t="s">
        <v>24</v>
      </c>
      <c r="E22" s="36" t="s">
        <v>283</v>
      </c>
      <c r="F22" s="33" t="s">
        <v>233</v>
      </c>
      <c r="G22" s="26">
        <f t="shared" si="0"/>
        <v>50000</v>
      </c>
      <c r="H22" s="26">
        <v>50000</v>
      </c>
      <c r="I22" s="26"/>
      <c r="J22" s="26"/>
    </row>
    <row r="23" spans="1:10" ht="15.75">
      <c r="A23" s="20"/>
      <c r="B23" s="22" t="s">
        <v>29</v>
      </c>
      <c r="C23" s="37"/>
      <c r="D23" s="38" t="s">
        <v>30</v>
      </c>
      <c r="E23" s="20"/>
      <c r="F23" s="20"/>
      <c r="G23" s="25">
        <f t="shared" si="0"/>
        <v>38939281</v>
      </c>
      <c r="H23" s="25">
        <f>H24+H25+H26</f>
        <v>30678809</v>
      </c>
      <c r="I23" s="25">
        <f>I24+I25+I26</f>
        <v>8260472</v>
      </c>
      <c r="J23" s="25">
        <f>J24+J25+J26</f>
        <v>8260472</v>
      </c>
    </row>
    <row r="24" spans="1:10" ht="64.5" customHeight="1">
      <c r="A24" s="39" t="s">
        <v>31</v>
      </c>
      <c r="B24" s="40" t="s">
        <v>32</v>
      </c>
      <c r="C24" s="40" t="s">
        <v>33</v>
      </c>
      <c r="D24" s="41" t="s">
        <v>34</v>
      </c>
      <c r="E24" s="42" t="s">
        <v>63</v>
      </c>
      <c r="F24" s="20" t="s">
        <v>110</v>
      </c>
      <c r="G24" s="26">
        <f t="shared" si="0"/>
        <v>31656843</v>
      </c>
      <c r="H24" s="26">
        <v>25170643</v>
      </c>
      <c r="I24" s="26">
        <v>6486200</v>
      </c>
      <c r="J24" s="26">
        <v>6486200</v>
      </c>
    </row>
    <row r="25" spans="1:10" ht="69.75" customHeight="1">
      <c r="A25" s="39" t="s">
        <v>36</v>
      </c>
      <c r="B25" s="40" t="s">
        <v>37</v>
      </c>
      <c r="C25" s="39" t="s">
        <v>106</v>
      </c>
      <c r="D25" s="43" t="s">
        <v>38</v>
      </c>
      <c r="E25" s="32" t="s">
        <v>63</v>
      </c>
      <c r="F25" s="42" t="s">
        <v>107</v>
      </c>
      <c r="G25" s="26">
        <f t="shared" si="0"/>
        <v>6044268</v>
      </c>
      <c r="H25" s="26">
        <v>4269996</v>
      </c>
      <c r="I25" s="26">
        <v>1774272</v>
      </c>
      <c r="J25" s="26">
        <v>1774272</v>
      </c>
    </row>
    <row r="26" spans="1:10" ht="31.5">
      <c r="A26" s="21" t="s">
        <v>39</v>
      </c>
      <c r="B26" s="44" t="s">
        <v>40</v>
      </c>
      <c r="C26" s="22"/>
      <c r="D26" s="38" t="s">
        <v>41</v>
      </c>
      <c r="E26" s="20"/>
      <c r="F26" s="20"/>
      <c r="G26" s="25">
        <f t="shared" si="0"/>
        <v>1238170</v>
      </c>
      <c r="H26" s="25">
        <f>H27+H28</f>
        <v>1238170</v>
      </c>
      <c r="I26" s="26"/>
      <c r="J26" s="26"/>
    </row>
    <row r="27" spans="1:10" ht="63" customHeight="1">
      <c r="A27" s="29" t="s">
        <v>42</v>
      </c>
      <c r="B27" s="45" t="s">
        <v>43</v>
      </c>
      <c r="C27" s="45" t="s">
        <v>44</v>
      </c>
      <c r="D27" s="30" t="s">
        <v>45</v>
      </c>
      <c r="E27" s="32" t="s">
        <v>63</v>
      </c>
      <c r="F27" s="20" t="s">
        <v>285</v>
      </c>
      <c r="G27" s="26">
        <f t="shared" si="0"/>
        <v>978370</v>
      </c>
      <c r="H27" s="26">
        <v>978370</v>
      </c>
      <c r="I27" s="26"/>
      <c r="J27" s="26"/>
    </row>
    <row r="28" spans="1:10" ht="63">
      <c r="A28" s="46" t="s">
        <v>46</v>
      </c>
      <c r="B28" s="40" t="s">
        <v>47</v>
      </c>
      <c r="C28" s="40" t="s">
        <v>44</v>
      </c>
      <c r="D28" s="43" t="s">
        <v>48</v>
      </c>
      <c r="E28" s="32" t="s">
        <v>63</v>
      </c>
      <c r="F28" s="20" t="s">
        <v>285</v>
      </c>
      <c r="G28" s="26">
        <f t="shared" si="0"/>
        <v>259800</v>
      </c>
      <c r="H28" s="26">
        <v>259800</v>
      </c>
      <c r="I28" s="26"/>
      <c r="J28" s="26"/>
    </row>
    <row r="29" spans="1:10" ht="31.5">
      <c r="A29" s="46"/>
      <c r="B29" s="22" t="s">
        <v>159</v>
      </c>
      <c r="C29" s="40"/>
      <c r="D29" s="47" t="s">
        <v>160</v>
      </c>
      <c r="E29" s="32"/>
      <c r="F29" s="20"/>
      <c r="G29" s="25">
        <f>H29+I29</f>
        <v>2571509</v>
      </c>
      <c r="H29" s="25">
        <f>H31+H30</f>
        <v>1578518</v>
      </c>
      <c r="I29" s="25">
        <f>I31+I30</f>
        <v>992991</v>
      </c>
      <c r="J29" s="25">
        <f>J31+J30</f>
        <v>992991</v>
      </c>
    </row>
    <row r="30" spans="1:10" ht="78.75">
      <c r="A30" s="48" t="s">
        <v>214</v>
      </c>
      <c r="B30" s="39" t="s">
        <v>215</v>
      </c>
      <c r="C30" s="39" t="s">
        <v>163</v>
      </c>
      <c r="D30" s="30" t="s">
        <v>268</v>
      </c>
      <c r="E30" s="32" t="s">
        <v>216</v>
      </c>
      <c r="F30" s="20" t="s">
        <v>223</v>
      </c>
      <c r="G30" s="26">
        <f aca="true" t="shared" si="1" ref="G30:G38">H30+I30</f>
        <v>522510</v>
      </c>
      <c r="H30" s="26">
        <v>492510</v>
      </c>
      <c r="I30" s="26">
        <v>30000</v>
      </c>
      <c r="J30" s="26">
        <v>30000</v>
      </c>
    </row>
    <row r="31" spans="1:10" s="9" customFormat="1" ht="63">
      <c r="A31" s="48" t="s">
        <v>161</v>
      </c>
      <c r="B31" s="48" t="s">
        <v>162</v>
      </c>
      <c r="C31" s="49" t="s">
        <v>163</v>
      </c>
      <c r="D31" s="50" t="s">
        <v>265</v>
      </c>
      <c r="E31" s="51" t="s">
        <v>178</v>
      </c>
      <c r="F31" s="20" t="s">
        <v>179</v>
      </c>
      <c r="G31" s="26">
        <f t="shared" si="1"/>
        <v>2048999</v>
      </c>
      <c r="H31" s="26">
        <v>1086008</v>
      </c>
      <c r="I31" s="26">
        <v>962991</v>
      </c>
      <c r="J31" s="26">
        <v>962991</v>
      </c>
    </row>
    <row r="32" spans="1:10" ht="31.5">
      <c r="A32" s="46"/>
      <c r="B32" s="22" t="s">
        <v>19</v>
      </c>
      <c r="C32" s="23"/>
      <c r="D32" s="27" t="s">
        <v>20</v>
      </c>
      <c r="E32" s="32"/>
      <c r="F32" s="20"/>
      <c r="G32" s="25">
        <f t="shared" si="1"/>
        <v>16918492</v>
      </c>
      <c r="H32" s="25">
        <f>H39+H38+H40+H33</f>
        <v>0</v>
      </c>
      <c r="I32" s="25">
        <f>I39+I38+I40+I33</f>
        <v>16918492</v>
      </c>
      <c r="J32" s="25">
        <f>J39+J38+J40+J33</f>
        <v>16918492</v>
      </c>
    </row>
    <row r="33" spans="1:10" ht="47.25">
      <c r="A33" s="52" t="s">
        <v>262</v>
      </c>
      <c r="B33" s="52" t="s">
        <v>263</v>
      </c>
      <c r="C33" s="53" t="s">
        <v>154</v>
      </c>
      <c r="D33" s="54" t="s">
        <v>264</v>
      </c>
      <c r="E33" s="51" t="s">
        <v>178</v>
      </c>
      <c r="F33" s="20" t="s">
        <v>179</v>
      </c>
      <c r="G33" s="26">
        <f>H33+I33</f>
        <v>285000</v>
      </c>
      <c r="H33" s="26"/>
      <c r="I33" s="26">
        <v>285000</v>
      </c>
      <c r="J33" s="26">
        <v>285000</v>
      </c>
    </row>
    <row r="34" spans="1:10" ht="126">
      <c r="A34" s="52"/>
      <c r="B34" s="52"/>
      <c r="C34" s="53"/>
      <c r="D34" s="55" t="s">
        <v>269</v>
      </c>
      <c r="E34" s="51" t="s">
        <v>178</v>
      </c>
      <c r="F34" s="20" t="s">
        <v>179</v>
      </c>
      <c r="G34" s="26">
        <f>H34+I34</f>
        <v>225000</v>
      </c>
      <c r="H34" s="26"/>
      <c r="I34" s="26">
        <v>225000</v>
      </c>
      <c r="J34" s="26">
        <v>225000</v>
      </c>
    </row>
    <row r="35" spans="1:10" ht="94.5">
      <c r="A35" s="52"/>
      <c r="B35" s="52"/>
      <c r="C35" s="53"/>
      <c r="D35" s="56" t="s">
        <v>270</v>
      </c>
      <c r="E35" s="51" t="s">
        <v>178</v>
      </c>
      <c r="F35" s="20" t="s">
        <v>179</v>
      </c>
      <c r="G35" s="26">
        <f>H35+I35</f>
        <v>20000</v>
      </c>
      <c r="H35" s="26"/>
      <c r="I35" s="26">
        <v>20000</v>
      </c>
      <c r="J35" s="26">
        <v>20000</v>
      </c>
    </row>
    <row r="36" spans="1:10" ht="110.25">
      <c r="A36" s="52"/>
      <c r="B36" s="52"/>
      <c r="C36" s="53"/>
      <c r="D36" s="56" t="s">
        <v>271</v>
      </c>
      <c r="E36" s="51" t="s">
        <v>178</v>
      </c>
      <c r="F36" s="20" t="s">
        <v>179</v>
      </c>
      <c r="G36" s="26">
        <f>H36+I36</f>
        <v>20000</v>
      </c>
      <c r="H36" s="26"/>
      <c r="I36" s="26">
        <v>20000</v>
      </c>
      <c r="J36" s="26">
        <v>20000</v>
      </c>
    </row>
    <row r="37" spans="1:10" ht="94.5">
      <c r="A37" s="52"/>
      <c r="B37" s="52"/>
      <c r="C37" s="53"/>
      <c r="D37" s="55" t="s">
        <v>272</v>
      </c>
      <c r="E37" s="51" t="s">
        <v>178</v>
      </c>
      <c r="F37" s="20" t="s">
        <v>179</v>
      </c>
      <c r="G37" s="26">
        <f>H37+I37</f>
        <v>20000</v>
      </c>
      <c r="H37" s="26"/>
      <c r="I37" s="26">
        <v>20000</v>
      </c>
      <c r="J37" s="26">
        <v>20000</v>
      </c>
    </row>
    <row r="38" spans="1:10" ht="63" customHeight="1">
      <c r="A38" s="46" t="s">
        <v>182</v>
      </c>
      <c r="B38" s="39" t="s">
        <v>183</v>
      </c>
      <c r="C38" s="57" t="s">
        <v>154</v>
      </c>
      <c r="D38" s="58" t="s">
        <v>184</v>
      </c>
      <c r="E38" s="32" t="s">
        <v>63</v>
      </c>
      <c r="F38" s="20" t="s">
        <v>110</v>
      </c>
      <c r="G38" s="26">
        <f t="shared" si="1"/>
        <v>347528</v>
      </c>
      <c r="H38" s="26"/>
      <c r="I38" s="26">
        <v>347528</v>
      </c>
      <c r="J38" s="26">
        <v>347528</v>
      </c>
    </row>
    <row r="39" spans="1:10" ht="63">
      <c r="A39" s="46" t="s">
        <v>158</v>
      </c>
      <c r="B39" s="39" t="s">
        <v>155</v>
      </c>
      <c r="C39" s="57" t="s">
        <v>23</v>
      </c>
      <c r="D39" s="59" t="s">
        <v>157</v>
      </c>
      <c r="E39" s="60" t="s">
        <v>63</v>
      </c>
      <c r="F39" s="20" t="s">
        <v>110</v>
      </c>
      <c r="G39" s="26">
        <f t="shared" si="0"/>
        <v>3161964</v>
      </c>
      <c r="H39" s="25"/>
      <c r="I39" s="26">
        <v>3161964</v>
      </c>
      <c r="J39" s="26">
        <v>3161964</v>
      </c>
    </row>
    <row r="40" spans="1:10" ht="78.75">
      <c r="A40" s="46" t="s">
        <v>249</v>
      </c>
      <c r="B40" s="39" t="s">
        <v>250</v>
      </c>
      <c r="C40" s="57" t="s">
        <v>23</v>
      </c>
      <c r="D40" s="30" t="s">
        <v>251</v>
      </c>
      <c r="E40" s="60" t="s">
        <v>63</v>
      </c>
      <c r="F40" s="20" t="s">
        <v>110</v>
      </c>
      <c r="G40" s="26">
        <f t="shared" si="0"/>
        <v>13124000</v>
      </c>
      <c r="H40" s="25"/>
      <c r="I40" s="26">
        <v>13124000</v>
      </c>
      <c r="J40" s="26">
        <v>13124000</v>
      </c>
    </row>
    <row r="41" spans="1:10" ht="17.25" customHeight="1">
      <c r="A41" s="46"/>
      <c r="B41" s="61" t="s">
        <v>277</v>
      </c>
      <c r="C41" s="61"/>
      <c r="D41" s="62" t="s">
        <v>278</v>
      </c>
      <c r="E41" s="60"/>
      <c r="F41" s="20"/>
      <c r="G41" s="25">
        <f>H41+I41</f>
        <v>7200000</v>
      </c>
      <c r="H41" s="25">
        <f>H42</f>
        <v>0</v>
      </c>
      <c r="I41" s="25">
        <f>I42</f>
        <v>7200000</v>
      </c>
      <c r="J41" s="25">
        <f>J42</f>
        <v>0</v>
      </c>
    </row>
    <row r="42" spans="1:10" ht="47.25">
      <c r="A42" s="63" t="s">
        <v>273</v>
      </c>
      <c r="B42" s="63" t="s">
        <v>274</v>
      </c>
      <c r="C42" s="64" t="s">
        <v>275</v>
      </c>
      <c r="D42" s="65" t="s">
        <v>276</v>
      </c>
      <c r="E42" s="51" t="s">
        <v>171</v>
      </c>
      <c r="F42" s="66" t="s">
        <v>228</v>
      </c>
      <c r="G42" s="26">
        <f>H42+I42</f>
        <v>7200000</v>
      </c>
      <c r="H42" s="25"/>
      <c r="I42" s="26">
        <v>7200000</v>
      </c>
      <c r="J42" s="26"/>
    </row>
    <row r="43" spans="1:10" ht="126">
      <c r="A43" s="46"/>
      <c r="B43" s="61"/>
      <c r="C43" s="61"/>
      <c r="D43" s="67" t="s">
        <v>266</v>
      </c>
      <c r="E43" s="51" t="s">
        <v>171</v>
      </c>
      <c r="F43" s="66" t="s">
        <v>228</v>
      </c>
      <c r="G43" s="26">
        <f t="shared" si="0"/>
        <v>6000000</v>
      </c>
      <c r="H43" s="25"/>
      <c r="I43" s="26">
        <v>6000000</v>
      </c>
      <c r="J43" s="26"/>
    </row>
    <row r="44" spans="1:10" ht="157.5">
      <c r="A44" s="46"/>
      <c r="B44" s="61"/>
      <c r="C44" s="61"/>
      <c r="D44" s="67" t="s">
        <v>267</v>
      </c>
      <c r="E44" s="51" t="s">
        <v>171</v>
      </c>
      <c r="F44" s="66" t="s">
        <v>228</v>
      </c>
      <c r="G44" s="26">
        <f t="shared" si="0"/>
        <v>1200000</v>
      </c>
      <c r="H44" s="25"/>
      <c r="I44" s="26">
        <v>1200000</v>
      </c>
      <c r="J44" s="26"/>
    </row>
    <row r="45" spans="1:10" ht="47.25">
      <c r="A45" s="22" t="s">
        <v>49</v>
      </c>
      <c r="B45" s="22"/>
      <c r="C45" s="37"/>
      <c r="D45" s="27" t="s">
        <v>50</v>
      </c>
      <c r="E45" s="20"/>
      <c r="F45" s="20"/>
      <c r="G45" s="25">
        <f t="shared" si="0"/>
        <v>31513542</v>
      </c>
      <c r="H45" s="25">
        <f>H46</f>
        <v>9251815</v>
      </c>
      <c r="I45" s="25">
        <f>I46</f>
        <v>22261727</v>
      </c>
      <c r="J45" s="25">
        <f>J46</f>
        <v>22261727</v>
      </c>
    </row>
    <row r="46" spans="1:10" ht="47.25">
      <c r="A46" s="22" t="s">
        <v>51</v>
      </c>
      <c r="B46" s="22"/>
      <c r="C46" s="37"/>
      <c r="D46" s="27" t="s">
        <v>52</v>
      </c>
      <c r="E46" s="20"/>
      <c r="F46" s="20"/>
      <c r="G46" s="25">
        <f t="shared" si="0"/>
        <v>31513542</v>
      </c>
      <c r="H46" s="25">
        <f>H47+H54+H56</f>
        <v>9251815</v>
      </c>
      <c r="I46" s="25">
        <f>I47+I54+I56</f>
        <v>22261727</v>
      </c>
      <c r="J46" s="25">
        <f>J47+J54+J56</f>
        <v>22261727</v>
      </c>
    </row>
    <row r="47" spans="1:10" ht="15.75">
      <c r="A47" s="20"/>
      <c r="B47" s="22" t="s">
        <v>53</v>
      </c>
      <c r="C47" s="37"/>
      <c r="D47" s="27" t="s">
        <v>54</v>
      </c>
      <c r="E47" s="20"/>
      <c r="F47" s="20"/>
      <c r="G47" s="25">
        <f>H47+I47</f>
        <v>21224339</v>
      </c>
      <c r="H47" s="25">
        <f>H49+H50+H52+H48+H51+H53</f>
        <v>8802012</v>
      </c>
      <c r="I47" s="25">
        <f>I49+I50+I52+I48+I51+I53</f>
        <v>12422327</v>
      </c>
      <c r="J47" s="25">
        <f>J49+J50+J52+J48+J51+J53</f>
        <v>12422327</v>
      </c>
    </row>
    <row r="48" spans="1:10" ht="94.5">
      <c r="A48" s="68" t="s">
        <v>143</v>
      </c>
      <c r="B48" s="69" t="s">
        <v>124</v>
      </c>
      <c r="C48" s="39" t="s">
        <v>144</v>
      </c>
      <c r="D48" s="70" t="s">
        <v>145</v>
      </c>
      <c r="E48" s="51" t="s">
        <v>146</v>
      </c>
      <c r="F48" s="20" t="s">
        <v>147</v>
      </c>
      <c r="G48" s="26">
        <f t="shared" si="0"/>
        <v>9488903</v>
      </c>
      <c r="H48" s="26">
        <v>1466747</v>
      </c>
      <c r="I48" s="26">
        <v>8022156</v>
      </c>
      <c r="J48" s="26">
        <v>8022156</v>
      </c>
    </row>
    <row r="49" spans="1:10" ht="63">
      <c r="A49" s="68" t="s">
        <v>55</v>
      </c>
      <c r="B49" s="39" t="s">
        <v>56</v>
      </c>
      <c r="C49" s="41" t="s">
        <v>57</v>
      </c>
      <c r="D49" s="70" t="s">
        <v>58</v>
      </c>
      <c r="E49" s="32" t="s">
        <v>64</v>
      </c>
      <c r="F49" s="20" t="s">
        <v>109</v>
      </c>
      <c r="G49" s="26">
        <f>H49+I49</f>
        <v>631004</v>
      </c>
      <c r="H49" s="26">
        <v>120004</v>
      </c>
      <c r="I49" s="26">
        <v>511000</v>
      </c>
      <c r="J49" s="26">
        <v>511000</v>
      </c>
    </row>
    <row r="50" spans="1:10" ht="47.25">
      <c r="A50" s="68" t="s">
        <v>59</v>
      </c>
      <c r="B50" s="39" t="s">
        <v>60</v>
      </c>
      <c r="C50" s="41" t="s">
        <v>61</v>
      </c>
      <c r="D50" s="70" t="s">
        <v>62</v>
      </c>
      <c r="E50" s="32" t="s">
        <v>64</v>
      </c>
      <c r="F50" s="20" t="s">
        <v>108</v>
      </c>
      <c r="G50" s="26">
        <f>H50+I50</f>
        <v>502490</v>
      </c>
      <c r="H50" s="26">
        <v>433490</v>
      </c>
      <c r="I50" s="26">
        <v>69000</v>
      </c>
      <c r="J50" s="26">
        <v>69000</v>
      </c>
    </row>
    <row r="51" spans="1:10" ht="47.25">
      <c r="A51" s="71" t="s">
        <v>148</v>
      </c>
      <c r="B51" s="39" t="s">
        <v>149</v>
      </c>
      <c r="C51" s="41" t="s">
        <v>61</v>
      </c>
      <c r="D51" s="70" t="s">
        <v>150</v>
      </c>
      <c r="E51" s="51" t="s">
        <v>146</v>
      </c>
      <c r="F51" s="20" t="s">
        <v>108</v>
      </c>
      <c r="G51" s="26">
        <f t="shared" si="0"/>
        <v>1873867</v>
      </c>
      <c r="H51" s="26">
        <v>378970</v>
      </c>
      <c r="I51" s="26">
        <v>1494897</v>
      </c>
      <c r="J51" s="26">
        <v>1494897</v>
      </c>
    </row>
    <row r="52" spans="1:10" ht="47.25">
      <c r="A52" s="71" t="s">
        <v>139</v>
      </c>
      <c r="B52" s="69" t="s">
        <v>140</v>
      </c>
      <c r="C52" s="72" t="s">
        <v>61</v>
      </c>
      <c r="D52" s="50" t="s">
        <v>141</v>
      </c>
      <c r="E52" s="32" t="s">
        <v>64</v>
      </c>
      <c r="F52" s="20" t="s">
        <v>109</v>
      </c>
      <c r="G52" s="26">
        <f t="shared" si="0"/>
        <v>8010184</v>
      </c>
      <c r="H52" s="26">
        <v>6010184</v>
      </c>
      <c r="I52" s="26">
        <v>2000000</v>
      </c>
      <c r="J52" s="26">
        <v>2000000</v>
      </c>
    </row>
    <row r="53" spans="1:10" ht="47.25">
      <c r="A53" s="71" t="s">
        <v>243</v>
      </c>
      <c r="B53" s="69" t="s">
        <v>244</v>
      </c>
      <c r="C53" s="72" t="s">
        <v>61</v>
      </c>
      <c r="D53" s="73" t="s">
        <v>245</v>
      </c>
      <c r="E53" s="32" t="s">
        <v>64</v>
      </c>
      <c r="F53" s="20" t="s">
        <v>109</v>
      </c>
      <c r="G53" s="26">
        <f t="shared" si="0"/>
        <v>717891</v>
      </c>
      <c r="H53" s="26">
        <v>392617</v>
      </c>
      <c r="I53" s="26">
        <v>325274</v>
      </c>
      <c r="J53" s="26">
        <v>325274</v>
      </c>
    </row>
    <row r="54" spans="1:10" ht="15.75">
      <c r="A54" s="20"/>
      <c r="B54" s="22" t="s">
        <v>65</v>
      </c>
      <c r="C54" s="30"/>
      <c r="D54" s="74" t="s">
        <v>66</v>
      </c>
      <c r="E54" s="20"/>
      <c r="F54" s="20"/>
      <c r="G54" s="25">
        <f t="shared" si="0"/>
        <v>592203</v>
      </c>
      <c r="H54" s="25">
        <f>H55</f>
        <v>449803</v>
      </c>
      <c r="I54" s="25">
        <f>I55</f>
        <v>142400</v>
      </c>
      <c r="J54" s="25">
        <f>J55</f>
        <v>142400</v>
      </c>
    </row>
    <row r="55" spans="1:10" ht="47.25">
      <c r="A55" s="68" t="s">
        <v>67</v>
      </c>
      <c r="B55" s="39" t="s">
        <v>68</v>
      </c>
      <c r="C55" s="30" t="s">
        <v>69</v>
      </c>
      <c r="D55" s="70" t="s">
        <v>70</v>
      </c>
      <c r="E55" s="32" t="s">
        <v>64</v>
      </c>
      <c r="F55" s="20" t="s">
        <v>109</v>
      </c>
      <c r="G55" s="26">
        <f t="shared" si="0"/>
        <v>592203</v>
      </c>
      <c r="H55" s="26">
        <v>449803</v>
      </c>
      <c r="I55" s="26">
        <v>142400</v>
      </c>
      <c r="J55" s="26">
        <v>142400</v>
      </c>
    </row>
    <row r="56" spans="1:10" ht="31.5">
      <c r="A56" s="68"/>
      <c r="B56" s="22" t="s">
        <v>19</v>
      </c>
      <c r="C56" s="30"/>
      <c r="D56" s="27" t="s">
        <v>20</v>
      </c>
      <c r="E56" s="32"/>
      <c r="F56" s="20"/>
      <c r="G56" s="25">
        <f>H56+I56</f>
        <v>9697000</v>
      </c>
      <c r="H56" s="25">
        <f>H57+H58+H59</f>
        <v>0</v>
      </c>
      <c r="I56" s="25">
        <f>I57+I58+I59</f>
        <v>9697000</v>
      </c>
      <c r="J56" s="25">
        <f>J57+J58+J59</f>
        <v>9697000</v>
      </c>
    </row>
    <row r="57" spans="1:10" ht="47.25">
      <c r="A57" s="68" t="s">
        <v>151</v>
      </c>
      <c r="B57" s="39" t="s">
        <v>153</v>
      </c>
      <c r="C57" s="30" t="s">
        <v>154</v>
      </c>
      <c r="D57" s="70" t="s">
        <v>156</v>
      </c>
      <c r="E57" s="51" t="s">
        <v>146</v>
      </c>
      <c r="F57" s="20" t="s">
        <v>109</v>
      </c>
      <c r="G57" s="26">
        <f>H57+I57</f>
        <v>2885000</v>
      </c>
      <c r="H57" s="26"/>
      <c r="I57" s="26">
        <v>2885000</v>
      </c>
      <c r="J57" s="26">
        <v>2885000</v>
      </c>
    </row>
    <row r="58" spans="1:10" ht="63">
      <c r="A58" s="68" t="s">
        <v>152</v>
      </c>
      <c r="B58" s="39" t="s">
        <v>155</v>
      </c>
      <c r="C58" s="30" t="s">
        <v>23</v>
      </c>
      <c r="D58" s="70" t="s">
        <v>157</v>
      </c>
      <c r="E58" s="51" t="s">
        <v>146</v>
      </c>
      <c r="F58" s="20" t="s">
        <v>109</v>
      </c>
      <c r="G58" s="26">
        <f>H58+I58</f>
        <v>1812000</v>
      </c>
      <c r="H58" s="26"/>
      <c r="I58" s="26">
        <v>1812000</v>
      </c>
      <c r="J58" s="26">
        <v>1812000</v>
      </c>
    </row>
    <row r="59" spans="1:10" ht="47.25">
      <c r="A59" s="68" t="s">
        <v>246</v>
      </c>
      <c r="B59" s="39" t="s">
        <v>247</v>
      </c>
      <c r="C59" s="30" t="s">
        <v>23</v>
      </c>
      <c r="D59" s="70" t="s">
        <v>248</v>
      </c>
      <c r="E59" s="51" t="s">
        <v>146</v>
      </c>
      <c r="F59" s="20" t="s">
        <v>109</v>
      </c>
      <c r="G59" s="26">
        <f>H59+I59</f>
        <v>5000000</v>
      </c>
      <c r="H59" s="26"/>
      <c r="I59" s="26">
        <v>5000000</v>
      </c>
      <c r="J59" s="26">
        <v>5000000</v>
      </c>
    </row>
    <row r="60" spans="1:10" ht="47.25">
      <c r="A60" s="21" t="s">
        <v>71</v>
      </c>
      <c r="B60" s="22"/>
      <c r="C60" s="34"/>
      <c r="D60" s="75" t="s">
        <v>72</v>
      </c>
      <c r="E60" s="20"/>
      <c r="F60" s="20"/>
      <c r="G60" s="25">
        <f t="shared" si="0"/>
        <v>2906986</v>
      </c>
      <c r="H60" s="25">
        <f>H61</f>
        <v>2906986</v>
      </c>
      <c r="I60" s="26"/>
      <c r="J60" s="26"/>
    </row>
    <row r="61" spans="1:10" ht="47.25">
      <c r="A61" s="22" t="s">
        <v>73</v>
      </c>
      <c r="B61" s="22"/>
      <c r="C61" s="34"/>
      <c r="D61" s="75" t="s">
        <v>74</v>
      </c>
      <c r="E61" s="20"/>
      <c r="F61" s="20"/>
      <c r="G61" s="25">
        <f t="shared" si="0"/>
        <v>2906986</v>
      </c>
      <c r="H61" s="25">
        <f>H62</f>
        <v>2906986</v>
      </c>
      <c r="I61" s="26"/>
      <c r="J61" s="26"/>
    </row>
    <row r="62" spans="1:10" ht="31.5">
      <c r="A62" s="20"/>
      <c r="B62" s="22" t="s">
        <v>75</v>
      </c>
      <c r="C62" s="34"/>
      <c r="D62" s="75" t="s">
        <v>76</v>
      </c>
      <c r="E62" s="20"/>
      <c r="F62" s="20"/>
      <c r="G62" s="25">
        <f>H62+I62</f>
        <v>2906986</v>
      </c>
      <c r="H62" s="25">
        <f>H63+H64+H65+H66+H68+H69+H70+H67</f>
        <v>2906986</v>
      </c>
      <c r="I62" s="25">
        <f>I63+I64+I65+I66+I68+I69+I70+I67</f>
        <v>0</v>
      </c>
      <c r="J62" s="25">
        <f>J63+J64+J65+J66+J68+J69+J70+J67</f>
        <v>0</v>
      </c>
    </row>
    <row r="63" spans="1:10" ht="47.25">
      <c r="A63" s="29" t="s">
        <v>111</v>
      </c>
      <c r="B63" s="29" t="s">
        <v>112</v>
      </c>
      <c r="C63" s="30" t="s">
        <v>113</v>
      </c>
      <c r="D63" s="31" t="s">
        <v>114</v>
      </c>
      <c r="E63" s="20" t="s">
        <v>115</v>
      </c>
      <c r="F63" s="33" t="s">
        <v>172</v>
      </c>
      <c r="G63" s="26">
        <f t="shared" si="0"/>
        <v>161760</v>
      </c>
      <c r="H63" s="26">
        <v>161760</v>
      </c>
      <c r="I63" s="26"/>
      <c r="J63" s="26"/>
    </row>
    <row r="64" spans="1:10" ht="63">
      <c r="A64" s="29" t="s">
        <v>116</v>
      </c>
      <c r="B64" s="29" t="s">
        <v>117</v>
      </c>
      <c r="C64" s="30" t="s">
        <v>113</v>
      </c>
      <c r="D64" s="31" t="s">
        <v>118</v>
      </c>
      <c r="E64" s="20" t="s">
        <v>115</v>
      </c>
      <c r="F64" s="33" t="s">
        <v>172</v>
      </c>
      <c r="G64" s="26">
        <f t="shared" si="0"/>
        <v>651700</v>
      </c>
      <c r="H64" s="26">
        <v>651700</v>
      </c>
      <c r="I64" s="26"/>
      <c r="J64" s="26"/>
    </row>
    <row r="65" spans="1:10" ht="63">
      <c r="A65" s="29" t="s">
        <v>119</v>
      </c>
      <c r="B65" s="29" t="s">
        <v>120</v>
      </c>
      <c r="C65" s="30" t="s">
        <v>113</v>
      </c>
      <c r="D65" s="31" t="s">
        <v>121</v>
      </c>
      <c r="E65" s="20" t="s">
        <v>115</v>
      </c>
      <c r="F65" s="33" t="s">
        <v>172</v>
      </c>
      <c r="G65" s="26">
        <f t="shared" si="0"/>
        <v>400000</v>
      </c>
      <c r="H65" s="26">
        <v>400000</v>
      </c>
      <c r="I65" s="26"/>
      <c r="J65" s="26"/>
    </row>
    <row r="66" spans="1:10" ht="94.5">
      <c r="A66" s="29" t="s">
        <v>122</v>
      </c>
      <c r="B66" s="29" t="s">
        <v>123</v>
      </c>
      <c r="C66" s="30" t="s">
        <v>124</v>
      </c>
      <c r="D66" s="31" t="s">
        <v>125</v>
      </c>
      <c r="E66" s="20" t="s">
        <v>115</v>
      </c>
      <c r="F66" s="33" t="s">
        <v>172</v>
      </c>
      <c r="G66" s="26">
        <f t="shared" si="0"/>
        <v>825653</v>
      </c>
      <c r="H66" s="26">
        <v>825653</v>
      </c>
      <c r="I66" s="26"/>
      <c r="J66" s="26"/>
    </row>
    <row r="67" spans="1:10" ht="42" customHeight="1">
      <c r="A67" s="29" t="s">
        <v>203</v>
      </c>
      <c r="B67" s="29" t="s">
        <v>204</v>
      </c>
      <c r="C67" s="30" t="s">
        <v>90</v>
      </c>
      <c r="D67" s="31" t="s">
        <v>205</v>
      </c>
      <c r="E67" s="20" t="s">
        <v>115</v>
      </c>
      <c r="F67" s="33" t="s">
        <v>172</v>
      </c>
      <c r="G67" s="26">
        <f t="shared" si="0"/>
        <v>79775</v>
      </c>
      <c r="H67" s="26">
        <v>79775</v>
      </c>
      <c r="I67" s="26"/>
      <c r="J67" s="26"/>
    </row>
    <row r="68" spans="1:10" ht="126">
      <c r="A68" s="29" t="s">
        <v>126</v>
      </c>
      <c r="B68" s="29" t="s">
        <v>127</v>
      </c>
      <c r="C68" s="30" t="s">
        <v>128</v>
      </c>
      <c r="D68" s="31" t="s">
        <v>129</v>
      </c>
      <c r="E68" s="20" t="s">
        <v>115</v>
      </c>
      <c r="F68" s="33" t="s">
        <v>172</v>
      </c>
      <c r="G68" s="26">
        <f t="shared" si="0"/>
        <v>141098</v>
      </c>
      <c r="H68" s="26">
        <v>141098</v>
      </c>
      <c r="I68" s="26"/>
      <c r="J68" s="26"/>
    </row>
    <row r="69" spans="1:10" ht="78.75">
      <c r="A69" s="29" t="s">
        <v>130</v>
      </c>
      <c r="B69" s="29" t="s">
        <v>131</v>
      </c>
      <c r="C69" s="30" t="s">
        <v>132</v>
      </c>
      <c r="D69" s="31" t="s">
        <v>133</v>
      </c>
      <c r="E69" s="20" t="s">
        <v>115</v>
      </c>
      <c r="F69" s="33" t="s">
        <v>172</v>
      </c>
      <c r="G69" s="26">
        <f t="shared" si="0"/>
        <v>147000</v>
      </c>
      <c r="H69" s="26">
        <v>147000</v>
      </c>
      <c r="I69" s="26"/>
      <c r="J69" s="26"/>
    </row>
    <row r="70" spans="1:10" ht="47.25">
      <c r="A70" s="29" t="s">
        <v>134</v>
      </c>
      <c r="B70" s="29" t="s">
        <v>135</v>
      </c>
      <c r="C70" s="30" t="s">
        <v>56</v>
      </c>
      <c r="D70" s="31" t="s">
        <v>136</v>
      </c>
      <c r="E70" s="20" t="s">
        <v>115</v>
      </c>
      <c r="F70" s="33" t="s">
        <v>172</v>
      </c>
      <c r="G70" s="26">
        <f t="shared" si="0"/>
        <v>500000</v>
      </c>
      <c r="H70" s="26">
        <v>500000</v>
      </c>
      <c r="I70" s="26"/>
      <c r="J70" s="26"/>
    </row>
    <row r="71" spans="1:10" ht="47.25">
      <c r="A71" s="21" t="s">
        <v>206</v>
      </c>
      <c r="B71" s="76"/>
      <c r="C71" s="34"/>
      <c r="D71" s="62" t="s">
        <v>207</v>
      </c>
      <c r="E71" s="20"/>
      <c r="F71" s="33"/>
      <c r="G71" s="26">
        <f aca="true" t="shared" si="2" ref="G71:H73">G72</f>
        <v>279173</v>
      </c>
      <c r="H71" s="26">
        <f t="shared" si="2"/>
        <v>220173</v>
      </c>
      <c r="I71" s="26">
        <f aca="true" t="shared" si="3" ref="I71:J73">I72</f>
        <v>59000</v>
      </c>
      <c r="J71" s="26">
        <f t="shared" si="3"/>
        <v>59000</v>
      </c>
    </row>
    <row r="72" spans="1:10" ht="47.25">
      <c r="A72" s="21" t="s">
        <v>208</v>
      </c>
      <c r="B72" s="76"/>
      <c r="C72" s="34"/>
      <c r="D72" s="62" t="s">
        <v>209</v>
      </c>
      <c r="E72" s="20"/>
      <c r="F72" s="33"/>
      <c r="G72" s="26">
        <f t="shared" si="2"/>
        <v>279173</v>
      </c>
      <c r="H72" s="26">
        <f t="shared" si="2"/>
        <v>220173</v>
      </c>
      <c r="I72" s="26">
        <f t="shared" si="3"/>
        <v>59000</v>
      </c>
      <c r="J72" s="26">
        <f t="shared" si="3"/>
        <v>59000</v>
      </c>
    </row>
    <row r="73" spans="1:10" ht="31.5">
      <c r="A73" s="21"/>
      <c r="B73" s="77">
        <v>3000</v>
      </c>
      <c r="C73" s="78"/>
      <c r="D73" s="79" t="s">
        <v>76</v>
      </c>
      <c r="E73" s="20"/>
      <c r="F73" s="33"/>
      <c r="G73" s="26">
        <f t="shared" si="2"/>
        <v>279173</v>
      </c>
      <c r="H73" s="26">
        <f t="shared" si="2"/>
        <v>220173</v>
      </c>
      <c r="I73" s="26">
        <f t="shared" si="3"/>
        <v>59000</v>
      </c>
      <c r="J73" s="26">
        <f t="shared" si="3"/>
        <v>59000</v>
      </c>
    </row>
    <row r="74" spans="1:10" ht="96.75" customHeight="1">
      <c r="A74" s="29" t="s">
        <v>210</v>
      </c>
      <c r="B74" s="29" t="s">
        <v>211</v>
      </c>
      <c r="C74" s="30" t="s">
        <v>90</v>
      </c>
      <c r="D74" s="31" t="s">
        <v>212</v>
      </c>
      <c r="E74" s="42" t="s">
        <v>234</v>
      </c>
      <c r="F74" s="33" t="s">
        <v>213</v>
      </c>
      <c r="G74" s="26">
        <f>H74+I74</f>
        <v>279173</v>
      </c>
      <c r="H74" s="26">
        <v>220173</v>
      </c>
      <c r="I74" s="26">
        <v>59000</v>
      </c>
      <c r="J74" s="26">
        <v>59000</v>
      </c>
    </row>
    <row r="75" spans="1:10" ht="47.25">
      <c r="A75" s="21" t="s">
        <v>77</v>
      </c>
      <c r="B75" s="22"/>
      <c r="C75" s="22"/>
      <c r="D75" s="80" t="s">
        <v>78</v>
      </c>
      <c r="E75" s="20"/>
      <c r="F75" s="20"/>
      <c r="G75" s="25">
        <f>H75+I75</f>
        <v>1652530</v>
      </c>
      <c r="H75" s="25">
        <f>H76</f>
        <v>840230</v>
      </c>
      <c r="I75" s="25">
        <f>I76</f>
        <v>812300</v>
      </c>
      <c r="J75" s="25">
        <f>J76</f>
        <v>812300</v>
      </c>
    </row>
    <row r="76" spans="1:10" ht="47.25">
      <c r="A76" s="21" t="s">
        <v>79</v>
      </c>
      <c r="B76" s="22"/>
      <c r="C76" s="22"/>
      <c r="D76" s="80" t="s">
        <v>80</v>
      </c>
      <c r="E76" s="20"/>
      <c r="F76" s="20"/>
      <c r="G76" s="25">
        <f t="shared" si="0"/>
        <v>1652530</v>
      </c>
      <c r="H76" s="25">
        <f>H82+H77</f>
        <v>840230</v>
      </c>
      <c r="I76" s="25">
        <f>I82+I77</f>
        <v>812300</v>
      </c>
      <c r="J76" s="25">
        <f>J82+J77</f>
        <v>812300</v>
      </c>
    </row>
    <row r="77" spans="1:10" ht="15.75">
      <c r="A77" s="21"/>
      <c r="B77" s="22" t="s">
        <v>185</v>
      </c>
      <c r="C77" s="22"/>
      <c r="D77" s="79" t="s">
        <v>186</v>
      </c>
      <c r="E77" s="20"/>
      <c r="F77" s="20"/>
      <c r="G77" s="25">
        <f>H77+I77</f>
        <v>1106100</v>
      </c>
      <c r="H77" s="25">
        <f>H78+H79+H80+H81</f>
        <v>343700</v>
      </c>
      <c r="I77" s="25">
        <f>I78+I79+I80+I81</f>
        <v>762400</v>
      </c>
      <c r="J77" s="25">
        <f>J78+J79+J80+J81</f>
        <v>762400</v>
      </c>
    </row>
    <row r="78" spans="1:10" s="9" customFormat="1" ht="47.25">
      <c r="A78" s="29" t="s">
        <v>187</v>
      </c>
      <c r="B78" s="29" t="s">
        <v>188</v>
      </c>
      <c r="C78" s="30" t="s">
        <v>189</v>
      </c>
      <c r="D78" s="31" t="s">
        <v>190</v>
      </c>
      <c r="E78" s="81" t="s">
        <v>191</v>
      </c>
      <c r="F78" s="33" t="s">
        <v>173</v>
      </c>
      <c r="G78" s="26">
        <f>H78+I78</f>
        <v>8300</v>
      </c>
      <c r="H78" s="26">
        <v>8300</v>
      </c>
      <c r="I78" s="26"/>
      <c r="J78" s="26"/>
    </row>
    <row r="79" spans="1:10" s="9" customFormat="1" ht="47.25">
      <c r="A79" s="29" t="s">
        <v>192</v>
      </c>
      <c r="B79" s="29" t="s">
        <v>193</v>
      </c>
      <c r="C79" s="30" t="s">
        <v>189</v>
      </c>
      <c r="D79" s="31" t="s">
        <v>194</v>
      </c>
      <c r="E79" s="81" t="s">
        <v>191</v>
      </c>
      <c r="F79" s="33" t="s">
        <v>173</v>
      </c>
      <c r="G79" s="26">
        <f>H79+I79</f>
        <v>247600</v>
      </c>
      <c r="H79" s="26">
        <v>148200</v>
      </c>
      <c r="I79" s="26">
        <v>99400</v>
      </c>
      <c r="J79" s="26">
        <v>99400</v>
      </c>
    </row>
    <row r="80" spans="1:10" s="9" customFormat="1" ht="47.25">
      <c r="A80" s="29" t="s">
        <v>195</v>
      </c>
      <c r="B80" s="29" t="s">
        <v>196</v>
      </c>
      <c r="C80" s="30" t="s">
        <v>197</v>
      </c>
      <c r="D80" s="31" t="s">
        <v>198</v>
      </c>
      <c r="E80" s="81" t="s">
        <v>191</v>
      </c>
      <c r="F80" s="33" t="s">
        <v>173</v>
      </c>
      <c r="G80" s="26">
        <f>H80+I80</f>
        <v>735900</v>
      </c>
      <c r="H80" s="26">
        <v>112900</v>
      </c>
      <c r="I80" s="26">
        <v>623000</v>
      </c>
      <c r="J80" s="26">
        <v>623000</v>
      </c>
    </row>
    <row r="81" spans="1:10" s="9" customFormat="1" ht="47.25">
      <c r="A81" s="29" t="s">
        <v>199</v>
      </c>
      <c r="B81" s="29" t="s">
        <v>200</v>
      </c>
      <c r="C81" s="30" t="s">
        <v>201</v>
      </c>
      <c r="D81" s="31" t="s">
        <v>202</v>
      </c>
      <c r="E81" s="81" t="s">
        <v>191</v>
      </c>
      <c r="F81" s="33" t="s">
        <v>173</v>
      </c>
      <c r="G81" s="26">
        <f>H81+I81</f>
        <v>114300</v>
      </c>
      <c r="H81" s="26">
        <v>74300</v>
      </c>
      <c r="I81" s="26">
        <v>40000</v>
      </c>
      <c r="J81" s="26">
        <v>40000</v>
      </c>
    </row>
    <row r="82" spans="1:10" ht="15.75">
      <c r="A82" s="20"/>
      <c r="B82" s="22" t="s">
        <v>53</v>
      </c>
      <c r="C82" s="44"/>
      <c r="D82" s="27" t="s">
        <v>54</v>
      </c>
      <c r="E82" s="20"/>
      <c r="F82" s="20"/>
      <c r="G82" s="25">
        <f t="shared" si="0"/>
        <v>546430</v>
      </c>
      <c r="H82" s="25">
        <f>H83</f>
        <v>496530</v>
      </c>
      <c r="I82" s="25">
        <f>I83</f>
        <v>49900</v>
      </c>
      <c r="J82" s="25">
        <f>J83</f>
        <v>49900</v>
      </c>
    </row>
    <row r="83" spans="1:10" ht="78.75">
      <c r="A83" s="46" t="s">
        <v>81</v>
      </c>
      <c r="B83" s="40" t="s">
        <v>82</v>
      </c>
      <c r="C83" s="40" t="s">
        <v>57</v>
      </c>
      <c r="D83" s="82" t="s">
        <v>83</v>
      </c>
      <c r="E83" s="32" t="s">
        <v>84</v>
      </c>
      <c r="F83" s="83" t="s">
        <v>173</v>
      </c>
      <c r="G83" s="26">
        <f t="shared" si="0"/>
        <v>546430</v>
      </c>
      <c r="H83" s="26">
        <v>496530</v>
      </c>
      <c r="I83" s="26">
        <v>49900</v>
      </c>
      <c r="J83" s="26">
        <v>49900</v>
      </c>
    </row>
    <row r="84" spans="1:10" ht="47.25">
      <c r="A84" s="21" t="s">
        <v>85</v>
      </c>
      <c r="B84" s="22"/>
      <c r="C84" s="34"/>
      <c r="D84" s="74" t="s">
        <v>86</v>
      </c>
      <c r="E84" s="20"/>
      <c r="F84" s="20"/>
      <c r="G84" s="25">
        <f t="shared" si="0"/>
        <v>3233543</v>
      </c>
      <c r="H84" s="25">
        <f>H85</f>
        <v>1865543</v>
      </c>
      <c r="I84" s="25">
        <f>I85</f>
        <v>1368000</v>
      </c>
      <c r="J84" s="25">
        <f>J85</f>
        <v>1368000</v>
      </c>
    </row>
    <row r="85" spans="1:10" ht="47.25">
      <c r="A85" s="21">
        <v>1110000</v>
      </c>
      <c r="B85" s="22"/>
      <c r="C85" s="34"/>
      <c r="D85" s="74" t="s">
        <v>87</v>
      </c>
      <c r="E85" s="20"/>
      <c r="F85" s="20"/>
      <c r="G85" s="25">
        <f t="shared" si="0"/>
        <v>3233543</v>
      </c>
      <c r="H85" s="25">
        <f>H86+H89+H94</f>
        <v>1865543</v>
      </c>
      <c r="I85" s="25">
        <f>I86+I89+I94</f>
        <v>1368000</v>
      </c>
      <c r="J85" s="25">
        <f>J86+J89+J94</f>
        <v>1368000</v>
      </c>
    </row>
    <row r="86" spans="1:10" ht="31.5">
      <c r="A86" s="20"/>
      <c r="B86" s="22" t="s">
        <v>75</v>
      </c>
      <c r="C86" s="34"/>
      <c r="D86" s="75" t="s">
        <v>76</v>
      </c>
      <c r="E86" s="20"/>
      <c r="F86" s="20"/>
      <c r="G86" s="25">
        <f t="shared" si="0"/>
        <v>473090</v>
      </c>
      <c r="H86" s="25">
        <f>H87+H88</f>
        <v>454090</v>
      </c>
      <c r="I86" s="25">
        <f>I87+I88</f>
        <v>19000</v>
      </c>
      <c r="J86" s="25">
        <f>J87+J88</f>
        <v>19000</v>
      </c>
    </row>
    <row r="87" spans="1:10" ht="47.25">
      <c r="A87" s="29" t="s">
        <v>88</v>
      </c>
      <c r="B87" s="29" t="s">
        <v>89</v>
      </c>
      <c r="C87" s="30" t="s">
        <v>90</v>
      </c>
      <c r="D87" s="31" t="s">
        <v>91</v>
      </c>
      <c r="E87" s="84" t="s">
        <v>99</v>
      </c>
      <c r="F87" s="33" t="s">
        <v>174</v>
      </c>
      <c r="G87" s="26">
        <f t="shared" si="0"/>
        <v>169890</v>
      </c>
      <c r="H87" s="26">
        <v>150890</v>
      </c>
      <c r="I87" s="26">
        <v>19000</v>
      </c>
      <c r="J87" s="26">
        <v>19000</v>
      </c>
    </row>
    <row r="88" spans="1:10" ht="94.5">
      <c r="A88" s="29" t="s">
        <v>92</v>
      </c>
      <c r="B88" s="29" t="s">
        <v>93</v>
      </c>
      <c r="C88" s="30" t="s">
        <v>90</v>
      </c>
      <c r="D88" s="31" t="s">
        <v>94</v>
      </c>
      <c r="E88" s="84" t="s">
        <v>100</v>
      </c>
      <c r="F88" s="33" t="s">
        <v>105</v>
      </c>
      <c r="G88" s="26">
        <f t="shared" si="0"/>
        <v>303200</v>
      </c>
      <c r="H88" s="26">
        <v>303200</v>
      </c>
      <c r="I88" s="26"/>
      <c r="J88" s="26"/>
    </row>
    <row r="89" spans="1:10" ht="15.75">
      <c r="A89" s="20"/>
      <c r="B89" s="22" t="s">
        <v>65</v>
      </c>
      <c r="C89" s="34"/>
      <c r="D89" s="74" t="s">
        <v>66</v>
      </c>
      <c r="E89" s="20"/>
      <c r="F89" s="85"/>
      <c r="G89" s="25">
        <f aca="true" t="shared" si="4" ref="G89:G109">H89+I89</f>
        <v>2113453</v>
      </c>
      <c r="H89" s="25">
        <f>H90+H92+H91+H93</f>
        <v>1411453</v>
      </c>
      <c r="I89" s="25">
        <f>I90+I92+I91+I93</f>
        <v>702000</v>
      </c>
      <c r="J89" s="25">
        <f>J90+J92+J91+J93</f>
        <v>702000</v>
      </c>
    </row>
    <row r="90" spans="1:10" ht="47.25">
      <c r="A90" s="29" t="s">
        <v>95</v>
      </c>
      <c r="B90" s="57" t="s">
        <v>96</v>
      </c>
      <c r="C90" s="30" t="s">
        <v>69</v>
      </c>
      <c r="D90" s="86" t="s">
        <v>97</v>
      </c>
      <c r="E90" s="42" t="s">
        <v>98</v>
      </c>
      <c r="F90" s="33" t="s">
        <v>177</v>
      </c>
      <c r="G90" s="26">
        <f t="shared" si="4"/>
        <v>957700</v>
      </c>
      <c r="H90" s="26">
        <v>957700</v>
      </c>
      <c r="I90" s="26"/>
      <c r="J90" s="26"/>
    </row>
    <row r="91" spans="1:10" ht="47.25">
      <c r="A91" s="29" t="s">
        <v>217</v>
      </c>
      <c r="B91" s="29" t="s">
        <v>218</v>
      </c>
      <c r="C91" s="30" t="s">
        <v>69</v>
      </c>
      <c r="D91" s="30" t="s">
        <v>219</v>
      </c>
      <c r="E91" s="32" t="s">
        <v>98</v>
      </c>
      <c r="F91" s="33" t="s">
        <v>177</v>
      </c>
      <c r="G91" s="26">
        <f t="shared" si="4"/>
        <v>253070</v>
      </c>
      <c r="H91" s="26">
        <v>233070</v>
      </c>
      <c r="I91" s="26">
        <v>20000</v>
      </c>
      <c r="J91" s="26">
        <v>20000</v>
      </c>
    </row>
    <row r="92" spans="1:10" ht="63">
      <c r="A92" s="29" t="s">
        <v>102</v>
      </c>
      <c r="B92" s="29" t="s">
        <v>103</v>
      </c>
      <c r="C92" s="30" t="s">
        <v>69</v>
      </c>
      <c r="D92" s="31" t="s">
        <v>104</v>
      </c>
      <c r="E92" s="32" t="s">
        <v>98</v>
      </c>
      <c r="F92" s="33" t="s">
        <v>177</v>
      </c>
      <c r="G92" s="26">
        <f>H92+I92</f>
        <v>847983</v>
      </c>
      <c r="H92" s="26">
        <v>177983</v>
      </c>
      <c r="I92" s="20">
        <v>670000</v>
      </c>
      <c r="J92" s="20">
        <v>670000</v>
      </c>
    </row>
    <row r="93" spans="1:10" ht="47.25">
      <c r="A93" s="29" t="s">
        <v>220</v>
      </c>
      <c r="B93" s="29" t="s">
        <v>221</v>
      </c>
      <c r="C93" s="30" t="s">
        <v>69</v>
      </c>
      <c r="D93" s="30" t="s">
        <v>222</v>
      </c>
      <c r="E93" s="32" t="s">
        <v>98</v>
      </c>
      <c r="F93" s="33" t="s">
        <v>177</v>
      </c>
      <c r="G93" s="26">
        <f>H93+I93</f>
        <v>54700</v>
      </c>
      <c r="H93" s="26">
        <v>42700</v>
      </c>
      <c r="I93" s="20">
        <v>12000</v>
      </c>
      <c r="J93" s="20">
        <v>12000</v>
      </c>
    </row>
    <row r="94" spans="1:10" ht="39.75" customHeight="1">
      <c r="A94" s="29"/>
      <c r="B94" s="22" t="s">
        <v>19</v>
      </c>
      <c r="C94" s="30"/>
      <c r="D94" s="27" t="s">
        <v>20</v>
      </c>
      <c r="E94" s="32"/>
      <c r="F94" s="33"/>
      <c r="G94" s="25">
        <f>H94+I94</f>
        <v>647000</v>
      </c>
      <c r="H94" s="25">
        <f>H95</f>
        <v>0</v>
      </c>
      <c r="I94" s="25">
        <f>I95</f>
        <v>647000</v>
      </c>
      <c r="J94" s="25">
        <f>J95</f>
        <v>647000</v>
      </c>
    </row>
    <row r="95" spans="1:10" ht="47.25">
      <c r="A95" s="87" t="s">
        <v>239</v>
      </c>
      <c r="B95" s="87" t="s">
        <v>240</v>
      </c>
      <c r="C95" s="88" t="s">
        <v>154</v>
      </c>
      <c r="D95" s="89" t="s">
        <v>241</v>
      </c>
      <c r="E95" s="60" t="s">
        <v>99</v>
      </c>
      <c r="F95" s="33" t="s">
        <v>242</v>
      </c>
      <c r="G95" s="25">
        <f>H95+I95</f>
        <v>647000</v>
      </c>
      <c r="H95" s="26"/>
      <c r="I95" s="20">
        <v>647000</v>
      </c>
      <c r="J95" s="20">
        <v>647000</v>
      </c>
    </row>
    <row r="96" spans="1:10" ht="47.25">
      <c r="A96" s="90" t="s">
        <v>164</v>
      </c>
      <c r="B96" s="91"/>
      <c r="C96" s="92"/>
      <c r="D96" s="93" t="s">
        <v>165</v>
      </c>
      <c r="E96" s="32"/>
      <c r="F96" s="33"/>
      <c r="G96" s="25">
        <f t="shared" si="4"/>
        <v>4678654</v>
      </c>
      <c r="H96" s="25">
        <f aca="true" t="shared" si="5" ref="H96:J97">H97</f>
        <v>604915</v>
      </c>
      <c r="I96" s="25">
        <f t="shared" si="5"/>
        <v>4073739</v>
      </c>
      <c r="J96" s="25">
        <f t="shared" si="5"/>
        <v>4073739</v>
      </c>
    </row>
    <row r="97" spans="1:10" ht="47.25">
      <c r="A97" s="90" t="s">
        <v>166</v>
      </c>
      <c r="B97" s="91"/>
      <c r="C97" s="92"/>
      <c r="D97" s="93" t="s">
        <v>167</v>
      </c>
      <c r="E97" s="32"/>
      <c r="F97" s="33"/>
      <c r="G97" s="25">
        <f t="shared" si="4"/>
        <v>4678654</v>
      </c>
      <c r="H97" s="25">
        <f t="shared" si="5"/>
        <v>604915</v>
      </c>
      <c r="I97" s="25">
        <f t="shared" si="5"/>
        <v>4073739</v>
      </c>
      <c r="J97" s="25">
        <f t="shared" si="5"/>
        <v>4073739</v>
      </c>
    </row>
    <row r="98" spans="1:10" ht="15.75">
      <c r="A98" s="29"/>
      <c r="B98" s="94" t="s">
        <v>168</v>
      </c>
      <c r="C98" s="95"/>
      <c r="D98" s="96" t="s">
        <v>169</v>
      </c>
      <c r="E98" s="32"/>
      <c r="F98" s="33"/>
      <c r="G98" s="25">
        <f>H98+I98</f>
        <v>4678654</v>
      </c>
      <c r="H98" s="25">
        <f>H100+H104+H102+H105+H106+H108+H107+H109+H101+H103+H99</f>
        <v>604915</v>
      </c>
      <c r="I98" s="25">
        <f>I100+I104+I102+I105+I106+I108+I107+I109+I101+I103+I99</f>
        <v>4073739</v>
      </c>
      <c r="J98" s="25">
        <f>J100+J104+J102+J105+J106+J108+J107+J109+J101+J103+J99</f>
        <v>4073739</v>
      </c>
    </row>
    <row r="99" spans="1:10" ht="78.75">
      <c r="A99" s="97" t="s">
        <v>257</v>
      </c>
      <c r="B99" s="97" t="s">
        <v>258</v>
      </c>
      <c r="C99" s="98" t="s">
        <v>170</v>
      </c>
      <c r="D99" s="98" t="s">
        <v>259</v>
      </c>
      <c r="E99" s="32" t="s">
        <v>64</v>
      </c>
      <c r="F99" s="20" t="s">
        <v>109</v>
      </c>
      <c r="G99" s="26">
        <f t="shared" si="4"/>
        <v>34000</v>
      </c>
      <c r="H99" s="26">
        <v>34000</v>
      </c>
      <c r="I99" s="26"/>
      <c r="J99" s="26"/>
    </row>
    <row r="100" spans="1:10" ht="126">
      <c r="A100" s="29">
        <v>3719570</v>
      </c>
      <c r="B100" s="99" t="s">
        <v>180</v>
      </c>
      <c r="C100" s="30" t="s">
        <v>170</v>
      </c>
      <c r="D100" s="100" t="s">
        <v>181</v>
      </c>
      <c r="E100" s="51" t="s">
        <v>171</v>
      </c>
      <c r="F100" s="66" t="s">
        <v>228</v>
      </c>
      <c r="G100" s="26">
        <f t="shared" si="4"/>
        <v>60000</v>
      </c>
      <c r="H100" s="26">
        <v>60000</v>
      </c>
      <c r="I100" s="20"/>
      <c r="J100" s="20"/>
    </row>
    <row r="101" spans="1:10" ht="47.25">
      <c r="A101" s="29" t="s">
        <v>253</v>
      </c>
      <c r="B101" s="29" t="s">
        <v>254</v>
      </c>
      <c r="C101" s="30" t="s">
        <v>170</v>
      </c>
      <c r="D101" s="30" t="s">
        <v>255</v>
      </c>
      <c r="E101" s="51" t="s">
        <v>171</v>
      </c>
      <c r="F101" s="66" t="s">
        <v>228</v>
      </c>
      <c r="G101" s="26">
        <f t="shared" si="4"/>
        <v>2405147</v>
      </c>
      <c r="H101" s="26"/>
      <c r="I101" s="20">
        <v>2405147</v>
      </c>
      <c r="J101" s="20">
        <v>2405147</v>
      </c>
    </row>
    <row r="102" spans="1:10" ht="47.25">
      <c r="A102" s="29" t="s">
        <v>235</v>
      </c>
      <c r="B102" s="29" t="s">
        <v>236</v>
      </c>
      <c r="C102" s="30" t="s">
        <v>170</v>
      </c>
      <c r="D102" s="31" t="s">
        <v>237</v>
      </c>
      <c r="E102" s="51" t="s">
        <v>171</v>
      </c>
      <c r="F102" s="66" t="s">
        <v>228</v>
      </c>
      <c r="G102" s="26">
        <f t="shared" si="4"/>
        <v>1291978</v>
      </c>
      <c r="H102" s="26">
        <v>43386</v>
      </c>
      <c r="I102" s="20">
        <v>1248592</v>
      </c>
      <c r="J102" s="20">
        <v>1248592</v>
      </c>
    </row>
    <row r="103" spans="1:10" ht="47.25">
      <c r="A103" s="29">
        <v>3719770</v>
      </c>
      <c r="B103" s="29">
        <v>9770</v>
      </c>
      <c r="C103" s="30" t="s">
        <v>256</v>
      </c>
      <c r="D103" s="31" t="s">
        <v>237</v>
      </c>
      <c r="E103" s="20" t="s">
        <v>115</v>
      </c>
      <c r="F103" s="33" t="s">
        <v>172</v>
      </c>
      <c r="G103" s="26">
        <f t="shared" si="4"/>
        <v>4000</v>
      </c>
      <c r="H103" s="26">
        <v>4000</v>
      </c>
      <c r="I103" s="20"/>
      <c r="J103" s="20"/>
    </row>
    <row r="104" spans="1:10" ht="63">
      <c r="A104" s="29" t="s">
        <v>224</v>
      </c>
      <c r="B104" s="29" t="s">
        <v>225</v>
      </c>
      <c r="C104" s="30" t="s">
        <v>170</v>
      </c>
      <c r="D104" s="30" t="s">
        <v>226</v>
      </c>
      <c r="E104" s="101" t="s">
        <v>286</v>
      </c>
      <c r="F104" s="66" t="s">
        <v>227</v>
      </c>
      <c r="G104" s="26">
        <f t="shared" si="4"/>
        <v>500000</v>
      </c>
      <c r="H104" s="26">
        <v>200000</v>
      </c>
      <c r="I104" s="20">
        <v>300000</v>
      </c>
      <c r="J104" s="20">
        <v>300000</v>
      </c>
    </row>
    <row r="105" spans="1:10" ht="63">
      <c r="A105" s="29" t="s">
        <v>224</v>
      </c>
      <c r="B105" s="29" t="s">
        <v>225</v>
      </c>
      <c r="C105" s="30" t="s">
        <v>170</v>
      </c>
      <c r="D105" s="30" t="s">
        <v>226</v>
      </c>
      <c r="E105" s="32" t="s">
        <v>279</v>
      </c>
      <c r="F105" s="66" t="s">
        <v>229</v>
      </c>
      <c r="G105" s="26">
        <f t="shared" si="4"/>
        <v>20000</v>
      </c>
      <c r="H105" s="26"/>
      <c r="I105" s="20">
        <v>20000</v>
      </c>
      <c r="J105" s="20">
        <v>20000</v>
      </c>
    </row>
    <row r="106" spans="1:10" ht="63">
      <c r="A106" s="29" t="s">
        <v>224</v>
      </c>
      <c r="B106" s="29" t="s">
        <v>225</v>
      </c>
      <c r="C106" s="30" t="s">
        <v>170</v>
      </c>
      <c r="D106" s="30" t="s">
        <v>226</v>
      </c>
      <c r="E106" s="42" t="s">
        <v>238</v>
      </c>
      <c r="F106" s="66" t="s">
        <v>260</v>
      </c>
      <c r="G106" s="26">
        <f t="shared" si="4"/>
        <v>73529</v>
      </c>
      <c r="H106" s="26">
        <v>73529</v>
      </c>
      <c r="I106" s="20"/>
      <c r="J106" s="20"/>
    </row>
    <row r="107" spans="1:10" ht="63">
      <c r="A107" s="29" t="s">
        <v>224</v>
      </c>
      <c r="B107" s="29" t="s">
        <v>225</v>
      </c>
      <c r="C107" s="30" t="s">
        <v>170</v>
      </c>
      <c r="D107" s="30" t="s">
        <v>226</v>
      </c>
      <c r="E107" s="32" t="s">
        <v>230</v>
      </c>
      <c r="F107" s="66" t="s">
        <v>172</v>
      </c>
      <c r="G107" s="26">
        <f t="shared" si="4"/>
        <v>160000</v>
      </c>
      <c r="H107" s="26">
        <v>160000</v>
      </c>
      <c r="I107" s="20"/>
      <c r="J107" s="20"/>
    </row>
    <row r="108" spans="1:10" ht="63">
      <c r="A108" s="29" t="s">
        <v>224</v>
      </c>
      <c r="B108" s="29" t="s">
        <v>225</v>
      </c>
      <c r="C108" s="30" t="s">
        <v>170</v>
      </c>
      <c r="D108" s="30" t="s">
        <v>226</v>
      </c>
      <c r="E108" s="42" t="s">
        <v>231</v>
      </c>
      <c r="F108" s="66" t="s">
        <v>232</v>
      </c>
      <c r="G108" s="26">
        <f t="shared" si="4"/>
        <v>100000</v>
      </c>
      <c r="H108" s="26"/>
      <c r="I108" s="20">
        <v>100000</v>
      </c>
      <c r="J108" s="20">
        <v>100000</v>
      </c>
    </row>
    <row r="109" spans="1:10" ht="63">
      <c r="A109" s="29" t="s">
        <v>224</v>
      </c>
      <c r="B109" s="29" t="s">
        <v>225</v>
      </c>
      <c r="C109" s="30" t="s">
        <v>170</v>
      </c>
      <c r="D109" s="30" t="s">
        <v>226</v>
      </c>
      <c r="E109" s="32" t="s">
        <v>252</v>
      </c>
      <c r="F109" s="66" t="s">
        <v>261</v>
      </c>
      <c r="G109" s="26">
        <f t="shared" si="4"/>
        <v>30000</v>
      </c>
      <c r="H109" s="26">
        <v>30000</v>
      </c>
      <c r="I109" s="20"/>
      <c r="J109" s="20"/>
    </row>
    <row r="110" spans="1:10" ht="15.75">
      <c r="A110" s="20"/>
      <c r="B110" s="20"/>
      <c r="C110" s="20"/>
      <c r="D110" s="102" t="s">
        <v>11</v>
      </c>
      <c r="E110" s="20"/>
      <c r="F110" s="20"/>
      <c r="G110" s="25">
        <f>H110+I110</f>
        <v>110710710</v>
      </c>
      <c r="H110" s="25">
        <f>H14+H18+H45+H60+H75+H84+H96+H71</f>
        <v>48763989</v>
      </c>
      <c r="I110" s="25">
        <f>I14+I18+I45+I60+I75+I84+I96+I71</f>
        <v>61946721</v>
      </c>
      <c r="J110" s="25">
        <f>J14+J18+J45+J60+J75+J84+J96+J71</f>
        <v>54746721</v>
      </c>
    </row>
    <row r="111" spans="1:10" ht="23.25" customHeight="1">
      <c r="A111" s="11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s="1" customFormat="1" ht="13.5" customHeight="1">
      <c r="A112" s="103" t="s">
        <v>137</v>
      </c>
      <c r="B112" s="103"/>
      <c r="C112" s="103"/>
      <c r="D112" s="13"/>
      <c r="E112" s="13"/>
      <c r="F112" s="13"/>
      <c r="G112" s="13"/>
      <c r="H112" s="103"/>
      <c r="I112" s="103"/>
      <c r="J112" s="103" t="s">
        <v>282</v>
      </c>
    </row>
    <row r="113" spans="1:19" s="7" customFormat="1" ht="81.75" customHeight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5"/>
      <c r="L113" s="5"/>
      <c r="M113" s="5"/>
      <c r="N113" s="5"/>
      <c r="O113" s="5"/>
      <c r="P113" s="5"/>
      <c r="Q113" s="5"/>
      <c r="R113" s="5"/>
      <c r="S113" s="6"/>
    </row>
    <row r="114" spans="1:18" s="7" customFormat="1" ht="23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</sheetData>
  <sheetProtection/>
  <mergeCells count="18">
    <mergeCell ref="A113:J113"/>
    <mergeCell ref="E1:J1"/>
    <mergeCell ref="A9:J9"/>
    <mergeCell ref="A11:A12"/>
    <mergeCell ref="B11:B12"/>
    <mergeCell ref="C11:C12"/>
    <mergeCell ref="D11:D12"/>
    <mergeCell ref="E2:J2"/>
    <mergeCell ref="E3:J3"/>
    <mergeCell ref="E4:J4"/>
    <mergeCell ref="I11:J11"/>
    <mergeCell ref="E6:J6"/>
    <mergeCell ref="E7:J7"/>
    <mergeCell ref="E5:J5"/>
    <mergeCell ref="E11:E12"/>
    <mergeCell ref="F11:F12"/>
    <mergeCell ref="G11:G12"/>
    <mergeCell ref="H11:H12"/>
  </mergeCells>
  <printOptions horizontalCentered="1"/>
  <pageMargins left="0.7874015748031497" right="0.7874015748031497" top="1.1811023622047245" bottom="0.3937007874015748" header="0.35433070866141736" footer="0.35433070866141736"/>
  <pageSetup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2019-05-22T12:09:24Z</cp:lastPrinted>
  <dcterms:created xsi:type="dcterms:W3CDTF">2018-12-19T13:40:07Z</dcterms:created>
  <dcterms:modified xsi:type="dcterms:W3CDTF">2019-05-27T13:07:10Z</dcterms:modified>
  <cp:category/>
  <cp:version/>
  <cp:contentType/>
  <cp:contentStatus/>
</cp:coreProperties>
</file>