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дод.5" sheetId="1" r:id="rId1"/>
  </sheets>
  <definedNames>
    <definedName name="_xlfn.AGGREGATE" hidden="1">#NAME?</definedName>
    <definedName name="_xlnm.Print_Titles" localSheetId="0">'дод.5'!$D:$E</definedName>
    <definedName name="_xlnm.Print_Area" localSheetId="0">'дод.5'!$D$1:$BA$36</definedName>
  </definedNames>
  <calcPr fullCalcOnLoad="1"/>
</workbook>
</file>

<file path=xl/sharedStrings.xml><?xml version="1.0" encoding="utf-8"?>
<sst xmlns="http://schemas.openxmlformats.org/spreadsheetml/2006/main" count="131" uniqueCount="88">
  <si>
    <t>Код</t>
  </si>
  <si>
    <t xml:space="preserve">Найменування головного розпорядника коштів місцевого бюджету / відповідального виконавця, найменування  згідно з Типовою програмною класифікацією видатків та кредитування місцевих бюджетів
</t>
  </si>
  <si>
    <t>O2</t>
  </si>
  <si>
    <t>-</t>
  </si>
  <si>
    <t xml:space="preserve">субвенції </t>
  </si>
  <si>
    <t>усього</t>
  </si>
  <si>
    <t>О3</t>
  </si>
  <si>
    <t xml:space="preserve"> загального фонду на:</t>
  </si>
  <si>
    <t>загального фонду на:</t>
  </si>
  <si>
    <t>Інша субвенція на компенсаційні виплати на пільговий проїзд автомобільним транспортом окремим категоріям громадян (УПСЗН)</t>
  </si>
  <si>
    <t>Інша субвенція на відшкодування витрат на послуги звязку окремих категорій громадян (УПСЗН)</t>
  </si>
  <si>
    <t>Інша субвенція на галузь "Охорона здоров'я" (ЦРЛ)</t>
  </si>
  <si>
    <t>Інша субвенція на галузь "Охорона здоров'я" (ЦПМСД)</t>
  </si>
  <si>
    <t>Володимирівська с/р</t>
  </si>
  <si>
    <t>Кирилівська с/р</t>
  </si>
  <si>
    <t>Зорянська с/р</t>
  </si>
  <si>
    <t>М-Комишуватська с/р</t>
  </si>
  <si>
    <t>Мартинівська с/р</t>
  </si>
  <si>
    <t>Іванівська с/р</t>
  </si>
  <si>
    <t>Піщанська с/р</t>
  </si>
  <si>
    <t>Петрівська с/р</t>
  </si>
  <si>
    <t>Соснівська с/р</t>
  </si>
  <si>
    <t>Хрестищенська с/р</t>
  </si>
  <si>
    <t>Міська рада</t>
  </si>
  <si>
    <t>Зачепилівський район</t>
  </si>
  <si>
    <t>Кегичівський район</t>
  </si>
  <si>
    <t>Сахновщинський район</t>
  </si>
  <si>
    <t>Наталинська ОТГ</t>
  </si>
  <si>
    <t>Х</t>
  </si>
  <si>
    <t>УСЬОГО</t>
  </si>
  <si>
    <t>Інша субвенція на галузь "Освіта"</t>
  </si>
  <si>
    <t>Інша субвенція на галузь "Культура і мистецтво" (ДШЕВ)</t>
  </si>
  <si>
    <t>Інша субвенція на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 (ТЦСО)</t>
  </si>
  <si>
    <t>Інша субвенція на підтримку спорту вищих досягнень та організацій, які здійснюють фізкультурно-спортивну діяльність</t>
  </si>
  <si>
    <t>Інша субвенція на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 (УПСЗН)</t>
  </si>
  <si>
    <t>Обласний бюджет</t>
  </si>
  <si>
    <t>Інша субвенція з обласного бюджету на проведення санаторно-курортного лікування осіб з інвалідністю, ветеранів війни, осіб, на яких поширюється дія Законів України «Про статус ветеранів війни, гарантії їх соціального захисту» та «Про жертви нацистських переслідувань», у санаторно-курортних закладах Харківської області (комплексна Програма соціального захисту населення Харківської області на 2016-2020 роки)</t>
  </si>
  <si>
    <t>Трансферти іншим бюджетам</t>
  </si>
  <si>
    <t xml:space="preserve">Інша субвенція на галузь "Культура і мистецтво" </t>
  </si>
  <si>
    <t xml:space="preserve">в редакції рішення районної ради </t>
  </si>
  <si>
    <t>На придбання предметів та обладнання довгострокового користування (вуличні тренажери) для Миколо-Комишуватської сільської ради, Красноградського району, Харківської області за рахунок залишку коштів на початок року субвенції з державного бюджету на здійснення заходів щодо соціально-економічного розвитку окремих територій</t>
  </si>
  <si>
    <t>субвенції</t>
  </si>
  <si>
    <t>спеціального фонду на:</t>
  </si>
  <si>
    <t>Інша субвенція Красноградському підприємству КП "Водоканал"</t>
  </si>
  <si>
    <t xml:space="preserve">Інша субвенція для співфінансування субвенції з державного бюджету місцевим бюджетам на здійснення заходів щодо 
соціально-економічного розвитку окремих територій </t>
  </si>
  <si>
    <t>Інша субвенція для співфінансування переможців обласного конкурсу розвитку територіальних громад "Разом в майбутнє" у 2019 році</t>
  </si>
  <si>
    <t>Інша субвенція на придбання паливно-мастильних матеріалів (Красноградський відділ поліції)</t>
  </si>
  <si>
    <t>Державний бюджет</t>
  </si>
  <si>
    <t xml:space="preserve">Субвенція державному бюджету на забезпечення організації претензійно-позовної роботи (УПСЗН) </t>
  </si>
  <si>
    <t>Субвенція державному бюджету на придбання паливно-мастильних матеріалів (Національна поліція України)</t>
  </si>
  <si>
    <t>Субвенція державному бюджету на поліпшення матеріально-технічної бази (Національна поліція України)</t>
  </si>
  <si>
    <t>Субвенція державному бюджету на поточні видатки  (УПСЗН)</t>
  </si>
  <si>
    <t xml:space="preserve">Інша субвенція на відшкодування очікуваної вартості послуг з перевезення дітей до навчальних  закладів освіти Наталинської сільської ради </t>
  </si>
  <si>
    <t xml:space="preserve">                                                                                     Міжбюджетні трансферти на 2019 рік  </t>
  </si>
  <si>
    <t>до рішення районної ради</t>
  </si>
  <si>
    <t>від 21 грудня 2018 року № 956-VIІ</t>
  </si>
  <si>
    <t>Додаток 3</t>
  </si>
  <si>
    <t>Трансферти з інших місцевих бюджетів</t>
  </si>
  <si>
    <t>Інша субвенція з обласного бюджету на проведення пільгового безоплатного зубопротезування інвалідів війни, у тому числі учасників АТО, ветеранів війни та учасників бойовий дій, у тому числі учасників АТО (Комплексна програма "Здоров'я Слобожанщини на 2019-2020 роки")</t>
  </si>
  <si>
    <t>Інша субвенція з обласного бюджету на проведення відпочинку у санаторно-курортних закладах Харківської області осіб, які безпосередньо брали участь в антитерористичній операції чи здійсненні заходів із забезпечення національної безпеки і оборони, із відсічі і стримування збройної агресії Російської Федерації в Донецькій та Луганській областях у районах її проведення, членів їх сімей та членів сімей загиблих учасників бойових дій (комплексна Програма соціального захисту населення Харківської області на 2016-2020 роки)</t>
  </si>
  <si>
    <t>Інша субвенція з обласного бюджету на проведення санаторно-курортного лікування громадян, які постраждали внаслідок Чорнобильської катастрофи, віднесених до категорії 1 (комплексна Програма соціального захисту населення Харківської області на 2016-2020 роки)</t>
  </si>
  <si>
    <t>Інша субвенція з обласного бюджету на проведення санаторно-курортного лікування постраждалих громадян, віднесених до категорії 2, та потерпілих дітей (крім дітей з інвалідністю, інвалідність яких пов"язана з Чорнобильською катастрофою) (комплексна Програма соціального захисту населення Харківської області на 2016-2020 роки)</t>
  </si>
  <si>
    <t>інша субвенція з обласного бюджету за рахунок  коштів бюджету розвитку обласного бюджету (Програма економічного і соціального розвитку Харківської області на 2019 рік)</t>
  </si>
  <si>
    <t>інша субвенція з обласного бюджету на співфінансування міні-проектів - переможців обласного конкурсу міні-проектів розвитку територіальних громад "Разом в майбутнє" (Комплексна програма "Розвиток місцевого самоврядування в Харківській області на 2017-2021 роки")</t>
  </si>
  <si>
    <t xml:space="preserve">Субвенція державному бюджету на виконання програм соціально-економічного розвитку регіонів. Головне управління національної поліції в Харківській області Красноградський відділ поліції. На розвиток матеріально-технічної бази. </t>
  </si>
  <si>
    <t xml:space="preserve">Субвенція державному бюджету на виконання програм соціально-економічного розвитку регіонів. Управління Служби безпеки України в Харківській області. На придбання автомобіля.  </t>
  </si>
  <si>
    <t>Субвенція державному бюджету на виконання програм соціально-економічного розвитку регіонів. Красноградський об'єднаний міський військовий комісаріат Харківської області. На придбання оргтехніки.</t>
  </si>
  <si>
    <t>Інша субвенція з обласного бюджету (бюджет розвитку) на капітальний ремонт покрівлі сільського клубу с.Покровське вул. Дружби, 32 Красноградського району, Харківської області.</t>
  </si>
  <si>
    <t>Субвенція державному бюджету  на підтримку функціонування каналів зв'язку та мережі інтернету (РДА)</t>
  </si>
  <si>
    <t>Субвенція  обласному бюджету на фінансування видатків з виготовлення бланків посвідчень батьків та дитини з багатодітної сім'ї</t>
  </si>
  <si>
    <t>Субвенція міській раді на надання державної підтримки особам з особливими освітніми потребами у закладах дошкільної освіти за рахунок субвенції з державного бюджету (видатки споживання)</t>
  </si>
  <si>
    <t>Субвенція міській раді на надання державної підтримки особам з особливими освітніми потребами у закладах дошкільної освіти за рахунок субвенції з державного бюджету (видатки розвитку)</t>
  </si>
  <si>
    <t>(XLІХ сесія VІІ скликання)</t>
  </si>
  <si>
    <t>Інша субвенція Красноградському підприємству теплових мереж</t>
  </si>
  <si>
    <t>Інша субвенція на виплату компенсації вартості проїзду автомобільним транспортом на міжміських маршрутах пільговим категоріям громадян (УПСЗН)</t>
  </si>
  <si>
    <t>Керуючий справами</t>
  </si>
  <si>
    <t xml:space="preserve">Міжбюджетні трансферти на 2019 рік  </t>
  </si>
  <si>
    <t>від 25 квітня 2019 року № 1051-VII</t>
  </si>
  <si>
    <t>таблиця 3.1.</t>
  </si>
  <si>
    <t>таблиця 3.2.</t>
  </si>
  <si>
    <t>таблиця 3.3.</t>
  </si>
  <si>
    <t>таблиця 3.4.</t>
  </si>
  <si>
    <t xml:space="preserve">                                                </t>
  </si>
  <si>
    <t xml:space="preserve">(XLIV позачергова сесія VII скликання) </t>
  </si>
  <si>
    <t>Міжбюджетні трансферти на 2019 рік</t>
  </si>
  <si>
    <t xml:space="preserve">Міжбюджетні трансферти на 2019 рік </t>
  </si>
  <si>
    <t xml:space="preserve">  К.ФРОЛОВ</t>
  </si>
  <si>
    <t>виконавчого апарату районної ради                                                                                                                                                                                                 К.ФРОЛОВ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</si>
</sst>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4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8"/>
      <name val="Times New Roman"/>
      <family val="0"/>
    </font>
    <font>
      <sz val="12"/>
      <name val="Times New Roman"/>
      <family val="1"/>
    </font>
    <font>
      <sz val="10"/>
      <name val="Times New Roman Cyr"/>
      <family val="1"/>
    </font>
    <font>
      <sz val="12"/>
      <name val="Times New Roman CYR"/>
      <family val="0"/>
    </font>
    <font>
      <sz val="12"/>
      <name val="Arial Cyr"/>
      <family val="0"/>
    </font>
    <font>
      <sz val="10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sz val="12"/>
      <name val="Arial"/>
      <family val="2"/>
    </font>
    <font>
      <i/>
      <sz val="12"/>
      <name val="Times New Roman"/>
      <family val="1"/>
    </font>
    <font>
      <i/>
      <sz val="10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i/>
      <sz val="10"/>
      <name val="Times New Roman"/>
      <family val="1"/>
    </font>
    <font>
      <i/>
      <sz val="1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8" fillId="13" borderId="1" applyNumberFormat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0" fillId="24" borderId="1" applyNumberFormat="0" applyAlignment="0" applyProtection="0"/>
    <xf numFmtId="0" fontId="1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 vertical="top"/>
      <protection/>
    </xf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25" borderId="8" applyNumberFormat="0" applyAlignment="0" applyProtection="0"/>
    <xf numFmtId="0" fontId="20" fillId="25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4" fillId="26" borderId="1" applyNumberFormat="0" applyAlignment="0" applyProtection="0"/>
    <xf numFmtId="0" fontId="6" fillId="0" borderId="0">
      <alignment/>
      <protection/>
    </xf>
    <xf numFmtId="0" fontId="36" fillId="0" borderId="0">
      <alignment/>
      <protection/>
    </xf>
    <xf numFmtId="0" fontId="2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9" fillId="26" borderId="2" applyNumberFormat="0" applyAlignment="0" applyProtection="0"/>
    <xf numFmtId="0" fontId="28" fillId="0" borderId="11" applyNumberFormat="0" applyFill="0" applyAlignment="0" applyProtection="0"/>
    <xf numFmtId="0" fontId="29" fillId="13" borderId="0" applyNumberFormat="0" applyBorder="0" applyAlignment="0" applyProtection="0"/>
    <xf numFmtId="0" fontId="30" fillId="0" borderId="0">
      <alignment/>
      <protection/>
    </xf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3" fillId="0" borderId="0" xfId="0" applyFont="1" applyFill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right"/>
    </xf>
    <xf numFmtId="0" fontId="32" fillId="0" borderId="12" xfId="52" applyFont="1" applyFill="1" applyBorder="1" applyAlignment="1">
      <alignment horizontal="right"/>
      <protection/>
    </xf>
    <xf numFmtId="0" fontId="32" fillId="0" borderId="13" xfId="52" applyFont="1" applyFill="1" applyBorder="1" applyAlignment="1">
      <alignment horizontal="center"/>
      <protection/>
    </xf>
    <xf numFmtId="0" fontId="32" fillId="0" borderId="12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34" fillId="0" borderId="12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vertical="center" wrapText="1"/>
    </xf>
    <xf numFmtId="0" fontId="34" fillId="0" borderId="14" xfId="0" applyFont="1" applyFill="1" applyBorder="1" applyAlignment="1">
      <alignment horizontal="right"/>
    </xf>
    <xf numFmtId="0" fontId="32" fillId="0" borderId="14" xfId="52" applyFont="1" applyFill="1" applyBorder="1" applyAlignment="1">
      <alignment horizontal="right" wrapText="1"/>
      <protection/>
    </xf>
    <xf numFmtId="0" fontId="32" fillId="0" borderId="15" xfId="52" applyFont="1" applyFill="1" applyBorder="1" applyAlignment="1">
      <alignment horizontal="center"/>
      <protection/>
    </xf>
    <xf numFmtId="0" fontId="32" fillId="0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/>
    </xf>
    <xf numFmtId="0" fontId="35" fillId="0" borderId="16" xfId="0" applyFont="1" applyFill="1" applyBorder="1" applyAlignment="1">
      <alignment horizontal="center"/>
    </xf>
    <xf numFmtId="2" fontId="34" fillId="0" borderId="12" xfId="0" applyNumberFormat="1" applyFont="1" applyFill="1" applyBorder="1" applyAlignment="1">
      <alignment horizontal="center" vertical="center" wrapText="1"/>
    </xf>
    <xf numFmtId="1" fontId="34" fillId="0" borderId="12" xfId="0" applyNumberFormat="1" applyFont="1" applyFill="1" applyBorder="1" applyAlignment="1">
      <alignment horizontal="center" vertical="center" wrapText="1"/>
    </xf>
    <xf numFmtId="0" fontId="32" fillId="0" borderId="14" xfId="52" applyFont="1" applyFill="1" applyBorder="1" applyAlignment="1">
      <alignment horizontal="right"/>
      <protection/>
    </xf>
    <xf numFmtId="0" fontId="34" fillId="0" borderId="0" xfId="0" applyFont="1" applyFill="1" applyBorder="1" applyAlignment="1">
      <alignment horizontal="right"/>
    </xf>
    <xf numFmtId="0" fontId="32" fillId="0" borderId="0" xfId="52" applyFont="1" applyFill="1" applyBorder="1" applyAlignment="1">
      <alignment horizontal="right" wrapText="1"/>
      <protection/>
    </xf>
    <xf numFmtId="0" fontId="32" fillId="0" borderId="0" xfId="52" applyFont="1" applyFill="1" applyBorder="1" applyAlignment="1">
      <alignment horizontal="center"/>
      <protection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vertical="center" wrapText="1"/>
    </xf>
    <xf numFmtId="1" fontId="34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/>
    </xf>
    <xf numFmtId="1" fontId="32" fillId="0" borderId="12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15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left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19" xfId="0" applyFont="1" applyBorder="1" applyAlignment="1">
      <alignment/>
    </xf>
    <xf numFmtId="0" fontId="32" fillId="0" borderId="20" xfId="0" applyFont="1" applyBorder="1" applyAlignment="1">
      <alignment/>
    </xf>
    <xf numFmtId="0" fontId="34" fillId="0" borderId="18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2" fillId="0" borderId="0" xfId="0" applyFont="1" applyFill="1" applyAlignment="1">
      <alignment/>
    </xf>
    <xf numFmtId="0" fontId="40" fillId="0" borderId="0" xfId="0" applyFont="1" applyFill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19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left"/>
    </xf>
    <xf numFmtId="0" fontId="42" fillId="0" borderId="0" xfId="106" applyFont="1" applyFill="1" applyBorder="1" applyAlignment="1">
      <alignment horizontal="right"/>
      <protection/>
    </xf>
    <xf numFmtId="0" fontId="32" fillId="0" borderId="12" xfId="0" applyNumberFormat="1" applyFont="1" applyFill="1" applyBorder="1" applyAlignment="1">
      <alignment horizontal="center" vertical="center" textRotation="90" wrapText="1"/>
    </xf>
    <xf numFmtId="0" fontId="32" fillId="0" borderId="12" xfId="0" applyFont="1" applyFill="1" applyBorder="1" applyAlignment="1">
      <alignment horizontal="center" vertical="center" textRotation="90" wrapText="1"/>
    </xf>
    <xf numFmtId="0" fontId="32" fillId="0" borderId="18" xfId="0" applyFont="1" applyBorder="1" applyAlignment="1">
      <alignment horizontal="center" vertical="center" textRotation="90" wrapText="1"/>
    </xf>
    <xf numFmtId="2" fontId="32" fillId="0" borderId="12" xfId="0" applyNumberFormat="1" applyFont="1" applyFill="1" applyBorder="1" applyAlignment="1">
      <alignment horizontal="center" vertical="center" textRotation="90" wrapText="1"/>
    </xf>
    <xf numFmtId="0" fontId="41" fillId="0" borderId="12" xfId="0" applyFont="1" applyBorder="1" applyAlignment="1">
      <alignment horizontal="center" vertical="center" textRotation="90" wrapText="1"/>
    </xf>
    <xf numFmtId="0" fontId="38" fillId="0" borderId="12" xfId="106" applyNumberFormat="1" applyFont="1" applyFill="1" applyBorder="1" applyAlignment="1">
      <alignment horizontal="center" vertical="center" textRotation="90" wrapText="1"/>
      <protection/>
    </xf>
    <xf numFmtId="0" fontId="32" fillId="0" borderId="12" xfId="0" applyFont="1" applyBorder="1" applyAlignment="1">
      <alignment horizontal="center" vertical="center" textRotation="90" wrapText="1"/>
    </xf>
    <xf numFmtId="0" fontId="32" fillId="0" borderId="12" xfId="0" applyFont="1" applyFill="1" applyBorder="1" applyAlignment="1">
      <alignment horizontal="center" textRotation="90" wrapText="1"/>
    </xf>
    <xf numFmtId="0" fontId="32" fillId="0" borderId="18" xfId="0" applyFont="1" applyFill="1" applyBorder="1" applyAlignment="1">
      <alignment horizontal="center" vertical="center" textRotation="90" wrapText="1"/>
    </xf>
    <xf numFmtId="0" fontId="32" fillId="0" borderId="13" xfId="0" applyFont="1" applyFill="1" applyBorder="1" applyAlignment="1">
      <alignment horizontal="center" vertical="center" textRotation="90" wrapText="1"/>
    </xf>
    <xf numFmtId="0" fontId="32" fillId="0" borderId="18" xfId="0" applyFont="1" applyBorder="1" applyAlignment="1">
      <alignment horizontal="center" vertical="center" textRotation="90" wrapText="1"/>
    </xf>
    <xf numFmtId="0" fontId="32" fillId="0" borderId="18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textRotation="90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right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right" vertical="center"/>
    </xf>
    <xf numFmtId="0" fontId="46" fillId="0" borderId="0" xfId="0" applyFont="1" applyFill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47" fillId="0" borderId="0" xfId="0" applyNumberFormat="1" applyFont="1" applyFill="1" applyAlignment="1">
      <alignment horizontal="right" wrapText="1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Обычный 2 2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E38"/>
  <sheetViews>
    <sheetView showZeros="0" tabSelected="1" view="pageBreakPreview" zoomScale="40" zoomScaleNormal="50" zoomScaleSheetLayoutView="40" zoomScalePageLayoutView="0" workbookViewId="0" topLeftCell="D1">
      <pane xSplit="2" topLeftCell="F4" activePane="topRight" state="frozen"/>
      <selection pane="topLeft" activeCell="D6" sqref="D6"/>
      <selection pane="topRight" activeCell="R14" sqref="R14"/>
    </sheetView>
  </sheetViews>
  <sheetFormatPr defaultColWidth="8" defaultRowHeight="12.75"/>
  <cols>
    <col min="1" max="1" width="0.328125" style="1" hidden="1" customWidth="1"/>
    <col min="2" max="2" width="4.33203125" style="1" hidden="1" customWidth="1"/>
    <col min="3" max="3" width="1.171875" style="1" hidden="1" customWidth="1"/>
    <col min="4" max="4" width="19.33203125" style="1" customWidth="1"/>
    <col min="5" max="5" width="29.33203125" style="1" customWidth="1"/>
    <col min="6" max="6" width="15.83203125" style="1" customWidth="1"/>
    <col min="7" max="7" width="9.5" style="1" bestFit="1" customWidth="1"/>
    <col min="8" max="8" width="22" style="1" bestFit="1" customWidth="1"/>
    <col min="9" max="9" width="27.83203125" style="1" customWidth="1"/>
    <col min="10" max="10" width="12" style="1" customWidth="1"/>
    <col min="11" max="11" width="11.16015625" style="1" customWidth="1"/>
    <col min="12" max="13" width="9.5" style="1" bestFit="1" customWidth="1"/>
    <col min="14" max="14" width="17.33203125" style="1" customWidth="1"/>
    <col min="15" max="15" width="11.5" style="1" bestFit="1" customWidth="1"/>
    <col min="16" max="16" width="9.5" style="1" bestFit="1" customWidth="1"/>
    <col min="17" max="17" width="23.16015625" style="1" customWidth="1"/>
    <col min="18" max="18" width="34.66015625" style="1" customWidth="1"/>
    <col min="19" max="19" width="23.33203125" style="1" customWidth="1"/>
    <col min="20" max="20" width="25" style="1" customWidth="1"/>
    <col min="21" max="21" width="8.16015625" style="1" bestFit="1" customWidth="1"/>
    <col min="22" max="22" width="9.5" style="1" bestFit="1" customWidth="1"/>
    <col min="23" max="23" width="19.5" style="1" customWidth="1"/>
    <col min="24" max="24" width="13" style="1" customWidth="1"/>
    <col min="25" max="26" width="11.83203125" style="1" customWidth="1"/>
    <col min="27" max="27" width="10.83203125" style="1" bestFit="1" customWidth="1"/>
    <col min="28" max="28" width="9.5" style="1" bestFit="1" customWidth="1"/>
    <col min="29" max="29" width="11.5" style="1" bestFit="1" customWidth="1"/>
    <col min="30" max="30" width="18.66015625" style="1" customWidth="1"/>
    <col min="31" max="31" width="15" style="1" bestFit="1" customWidth="1"/>
    <col min="32" max="32" width="16" style="1" customWidth="1"/>
    <col min="33" max="33" width="17.66015625" style="1" customWidth="1"/>
    <col min="34" max="34" width="13.16015625" style="1" customWidth="1"/>
    <col min="35" max="35" width="13.66015625" style="1" customWidth="1"/>
    <col min="36" max="36" width="14.33203125" style="1" customWidth="1"/>
    <col min="37" max="37" width="11.5" style="1" bestFit="1" customWidth="1"/>
    <col min="38" max="38" width="14.33203125" style="1" customWidth="1"/>
    <col min="39" max="39" width="8.16015625" style="1" bestFit="1" customWidth="1"/>
    <col min="40" max="40" width="14.33203125" style="1" customWidth="1"/>
    <col min="41" max="42" width="11.5" style="1" bestFit="1" customWidth="1"/>
    <col min="43" max="43" width="21.66015625" style="1" customWidth="1"/>
    <col min="44" max="44" width="17.16015625" style="1" customWidth="1"/>
    <col min="45" max="45" width="16" style="1" customWidth="1"/>
    <col min="46" max="46" width="11.5" style="1" bestFit="1" customWidth="1"/>
    <col min="47" max="47" width="14.83203125" style="1" customWidth="1"/>
    <col min="48" max="48" width="17.16015625" style="1" customWidth="1"/>
    <col min="49" max="49" width="15" style="1" bestFit="1" customWidth="1"/>
    <col min="50" max="50" width="14.33203125" style="1" customWidth="1"/>
    <col min="51" max="51" width="13" style="1" customWidth="1"/>
    <col min="52" max="52" width="18" style="1" customWidth="1"/>
    <col min="53" max="53" width="17.33203125" style="1" customWidth="1"/>
    <col min="54" max="54" width="23.33203125" style="1" customWidth="1"/>
    <col min="55" max="55" width="18.66015625" style="1" customWidth="1"/>
    <col min="56" max="56" width="18.33203125" style="1" customWidth="1"/>
    <col min="57" max="57" width="21.33203125" style="1" customWidth="1"/>
    <col min="58" max="58" width="24.5" style="1" customWidth="1"/>
    <col min="59" max="59" width="21.33203125" style="1" customWidth="1"/>
    <col min="60" max="60" width="19.16015625" style="1" customWidth="1"/>
    <col min="61" max="61" width="19.33203125" style="1" customWidth="1"/>
    <col min="62" max="62" width="21.66015625" style="1" customWidth="1"/>
    <col min="63" max="63" width="19.33203125" style="1" customWidth="1"/>
    <col min="64" max="64" width="26.16015625" style="1" customWidth="1"/>
    <col min="65" max="65" width="37.33203125" style="1" customWidth="1"/>
    <col min="66" max="66" width="17.16015625" style="1" customWidth="1"/>
    <col min="67" max="67" width="20.16015625" style="1" customWidth="1"/>
    <col min="68" max="16384" width="8" style="1" customWidth="1"/>
  </cols>
  <sheetData>
    <row r="1" spans="1:53" s="92" customFormat="1" ht="15.75">
      <c r="A1" s="86"/>
      <c r="B1" s="86"/>
      <c r="C1" s="86"/>
      <c r="D1" s="87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6"/>
      <c r="R1" s="88" t="s">
        <v>56</v>
      </c>
      <c r="S1" s="65"/>
      <c r="T1" s="65"/>
      <c r="U1" s="65"/>
      <c r="V1" s="65"/>
      <c r="W1" s="65"/>
      <c r="X1" s="89"/>
      <c r="Y1" s="89"/>
      <c r="Z1" s="89"/>
      <c r="AA1" s="89"/>
      <c r="AB1" s="89"/>
      <c r="AC1" s="89"/>
      <c r="AD1" s="89"/>
      <c r="AE1" s="89"/>
      <c r="AF1" s="90" t="s">
        <v>56</v>
      </c>
      <c r="AG1" s="89"/>
      <c r="AH1" s="89"/>
      <c r="AI1" s="65"/>
      <c r="AJ1" s="65"/>
      <c r="AK1" s="65"/>
      <c r="AL1" s="65"/>
      <c r="AM1" s="65"/>
      <c r="AN1" s="66"/>
      <c r="AO1" s="66"/>
      <c r="AP1" s="66"/>
      <c r="AQ1" s="66"/>
      <c r="AR1" s="66"/>
      <c r="AS1" s="66"/>
      <c r="AT1" s="66"/>
      <c r="AU1" s="66" t="s">
        <v>56</v>
      </c>
      <c r="AV1" s="89"/>
      <c r="AW1" s="89"/>
      <c r="AX1" s="89"/>
      <c r="AY1" s="89"/>
      <c r="AZ1" s="89"/>
      <c r="BA1" s="91" t="s">
        <v>56</v>
      </c>
    </row>
    <row r="2" spans="1:53" s="92" customFormat="1" ht="15.75">
      <c r="A2" s="86"/>
      <c r="B2" s="86"/>
      <c r="C2" s="86"/>
      <c r="D2" s="87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6"/>
      <c r="R2" s="88" t="s">
        <v>78</v>
      </c>
      <c r="S2" s="65"/>
      <c r="T2" s="65"/>
      <c r="U2" s="65"/>
      <c r="V2" s="65"/>
      <c r="W2" s="65"/>
      <c r="X2" s="89"/>
      <c r="Y2" s="89"/>
      <c r="Z2" s="89"/>
      <c r="AA2" s="89"/>
      <c r="AB2" s="89"/>
      <c r="AC2" s="89"/>
      <c r="AD2" s="89"/>
      <c r="AE2" s="89"/>
      <c r="AF2" s="90" t="s">
        <v>79</v>
      </c>
      <c r="AG2" s="89"/>
      <c r="AH2" s="89"/>
      <c r="AI2" s="65"/>
      <c r="AJ2" s="65"/>
      <c r="AK2" s="65"/>
      <c r="AL2" s="65"/>
      <c r="AM2" s="65"/>
      <c r="AN2" s="66"/>
      <c r="AO2" s="66"/>
      <c r="AP2" s="66"/>
      <c r="AQ2" s="66"/>
      <c r="AR2" s="66"/>
      <c r="AS2" s="66"/>
      <c r="AT2" s="66"/>
      <c r="AU2" s="66" t="s">
        <v>80</v>
      </c>
      <c r="AV2" s="89"/>
      <c r="AW2" s="89"/>
      <c r="AX2" s="89"/>
      <c r="AY2" s="89"/>
      <c r="AZ2" s="89"/>
      <c r="BA2" s="91" t="s">
        <v>81</v>
      </c>
    </row>
    <row r="3" spans="1:53" s="92" customFormat="1" ht="15.75">
      <c r="A3" s="86"/>
      <c r="B3" s="86"/>
      <c r="C3" s="86"/>
      <c r="D3" s="87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/>
      <c r="R3" s="88" t="s">
        <v>54</v>
      </c>
      <c r="S3" s="65"/>
      <c r="T3" s="65"/>
      <c r="U3" s="65"/>
      <c r="V3" s="65"/>
      <c r="W3" s="65"/>
      <c r="X3" s="89"/>
      <c r="Y3" s="89"/>
      <c r="Z3" s="89"/>
      <c r="AA3" s="89"/>
      <c r="AB3" s="89"/>
      <c r="AC3" s="89"/>
      <c r="AD3" s="89"/>
      <c r="AE3" s="89"/>
      <c r="AF3" s="90" t="s">
        <v>54</v>
      </c>
      <c r="AG3" s="89"/>
      <c r="AH3" s="89"/>
      <c r="AI3" s="65"/>
      <c r="AJ3" s="65"/>
      <c r="AK3" s="65"/>
      <c r="AL3" s="65"/>
      <c r="AM3" s="65"/>
      <c r="AN3" s="66"/>
      <c r="AO3" s="66"/>
      <c r="AP3" s="66"/>
      <c r="AQ3" s="66"/>
      <c r="AR3" s="66"/>
      <c r="AS3" s="66"/>
      <c r="AT3" s="66"/>
      <c r="AU3" s="66" t="s">
        <v>54</v>
      </c>
      <c r="AV3" s="89"/>
      <c r="AW3" s="89"/>
      <c r="AX3" s="89"/>
      <c r="AY3" s="89"/>
      <c r="AZ3" s="89"/>
      <c r="BA3" s="91" t="s">
        <v>54</v>
      </c>
    </row>
    <row r="4" spans="1:53" s="92" customFormat="1" ht="16.5" customHeight="1">
      <c r="A4" s="86"/>
      <c r="B4" s="86"/>
      <c r="C4" s="86"/>
      <c r="D4" s="87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6"/>
      <c r="R4" s="88" t="s">
        <v>55</v>
      </c>
      <c r="S4" s="65"/>
      <c r="T4" s="65"/>
      <c r="U4" s="65"/>
      <c r="V4" s="65"/>
      <c r="W4" s="65"/>
      <c r="X4" s="89"/>
      <c r="Y4" s="89"/>
      <c r="Z4" s="89"/>
      <c r="AA4" s="89"/>
      <c r="AB4" s="89"/>
      <c r="AC4" s="89"/>
      <c r="AD4" s="89"/>
      <c r="AE4" s="89"/>
      <c r="AF4" s="90" t="s">
        <v>55</v>
      </c>
      <c r="AG4" s="89"/>
      <c r="AH4" s="89"/>
      <c r="AI4" s="65"/>
      <c r="AJ4" s="65"/>
      <c r="AK4" s="65"/>
      <c r="AL4" s="65"/>
      <c r="AM4" s="65"/>
      <c r="AN4" s="66"/>
      <c r="AO4" s="66"/>
      <c r="AP4" s="93"/>
      <c r="AQ4" s="93"/>
      <c r="AR4" s="93"/>
      <c r="AS4" s="93"/>
      <c r="AT4" s="93"/>
      <c r="AU4" s="66" t="s">
        <v>55</v>
      </c>
      <c r="AV4" s="89"/>
      <c r="AW4" s="89"/>
      <c r="AX4" s="89"/>
      <c r="AY4" s="89"/>
      <c r="AZ4" s="89"/>
      <c r="BA4" s="91" t="s">
        <v>55</v>
      </c>
    </row>
    <row r="5" spans="1:53" s="92" customFormat="1" ht="15.75" customHeight="1">
      <c r="A5" s="86"/>
      <c r="B5" s="86"/>
      <c r="C5" s="86"/>
      <c r="D5" s="87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7" t="s">
        <v>82</v>
      </c>
      <c r="Q5" s="67"/>
      <c r="R5" s="88" t="s">
        <v>83</v>
      </c>
      <c r="S5" s="65"/>
      <c r="T5" s="65"/>
      <c r="U5" s="65"/>
      <c r="V5" s="65"/>
      <c r="W5" s="65"/>
      <c r="X5" s="89"/>
      <c r="Y5" s="89"/>
      <c r="Z5" s="89"/>
      <c r="AA5" s="89"/>
      <c r="AB5" s="89"/>
      <c r="AC5" s="89"/>
      <c r="AD5" s="89"/>
      <c r="AE5" s="89"/>
      <c r="AF5" s="90" t="s">
        <v>83</v>
      </c>
      <c r="AG5" s="89"/>
      <c r="AH5" s="89"/>
      <c r="AI5" s="65"/>
      <c r="AJ5" s="65"/>
      <c r="AK5" s="65"/>
      <c r="AL5" s="65"/>
      <c r="AM5" s="65"/>
      <c r="AN5" s="94"/>
      <c r="AO5" s="94"/>
      <c r="AP5" s="94"/>
      <c r="AQ5" s="94"/>
      <c r="AR5" s="94"/>
      <c r="AS5" s="94"/>
      <c r="AT5" s="94"/>
      <c r="AU5" s="66" t="s">
        <v>83</v>
      </c>
      <c r="AV5" s="89"/>
      <c r="AW5" s="89"/>
      <c r="AX5" s="89"/>
      <c r="AY5" s="89"/>
      <c r="AZ5" s="89"/>
      <c r="BA5" s="91" t="s">
        <v>83</v>
      </c>
    </row>
    <row r="6" spans="1:53" s="92" customFormat="1" ht="14.25" customHeight="1">
      <c r="A6" s="86"/>
      <c r="B6" s="86"/>
      <c r="C6" s="86"/>
      <c r="D6" s="87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8"/>
      <c r="R6" s="88" t="s">
        <v>39</v>
      </c>
      <c r="S6" s="65"/>
      <c r="T6" s="65"/>
      <c r="U6" s="65"/>
      <c r="V6" s="65"/>
      <c r="W6" s="65"/>
      <c r="X6" s="89"/>
      <c r="Y6" s="89"/>
      <c r="Z6" s="89"/>
      <c r="AA6" s="89"/>
      <c r="AB6" s="89"/>
      <c r="AC6" s="89"/>
      <c r="AD6" s="89"/>
      <c r="AE6" s="89"/>
      <c r="AF6" s="90" t="s">
        <v>39</v>
      </c>
      <c r="AG6" s="89"/>
      <c r="AH6" s="89"/>
      <c r="AI6" s="65"/>
      <c r="AJ6" s="65"/>
      <c r="AK6" s="65"/>
      <c r="AL6" s="65"/>
      <c r="AM6" s="65"/>
      <c r="AN6" s="68"/>
      <c r="AO6" s="68"/>
      <c r="AP6" s="66"/>
      <c r="AQ6" s="66"/>
      <c r="AR6" s="66"/>
      <c r="AS6" s="66"/>
      <c r="AT6" s="66"/>
      <c r="AU6" s="66" t="s">
        <v>39</v>
      </c>
      <c r="AV6" s="89"/>
      <c r="AW6" s="89"/>
      <c r="AX6" s="89"/>
      <c r="AY6" s="89"/>
      <c r="AZ6" s="89"/>
      <c r="BA6" s="91" t="s">
        <v>39</v>
      </c>
    </row>
    <row r="7" spans="1:53" s="92" customFormat="1" ht="15.75" customHeight="1">
      <c r="A7" s="86"/>
      <c r="B7" s="86"/>
      <c r="C7" s="86"/>
      <c r="D7" s="87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8"/>
      <c r="R7" s="88" t="s">
        <v>77</v>
      </c>
      <c r="S7" s="65"/>
      <c r="T7" s="65"/>
      <c r="U7" s="65"/>
      <c r="V7" s="65"/>
      <c r="W7" s="65"/>
      <c r="X7" s="89"/>
      <c r="Y7" s="89"/>
      <c r="Z7" s="89"/>
      <c r="AA7" s="89"/>
      <c r="AB7" s="89"/>
      <c r="AC7" s="89"/>
      <c r="AD7" s="89"/>
      <c r="AE7" s="89"/>
      <c r="AF7" s="90" t="s">
        <v>77</v>
      </c>
      <c r="AG7" s="89"/>
      <c r="AH7" s="89"/>
      <c r="AI7" s="65"/>
      <c r="AJ7" s="65"/>
      <c r="AK7" s="65"/>
      <c r="AL7" s="65"/>
      <c r="AM7" s="65"/>
      <c r="AN7" s="68"/>
      <c r="AO7" s="68"/>
      <c r="AP7" s="66"/>
      <c r="AQ7" s="66"/>
      <c r="AR7" s="66"/>
      <c r="AS7" s="66"/>
      <c r="AT7" s="66"/>
      <c r="AU7" s="66" t="s">
        <v>77</v>
      </c>
      <c r="AV7" s="89"/>
      <c r="AW7" s="89"/>
      <c r="AX7" s="89"/>
      <c r="AY7" s="89"/>
      <c r="AZ7" s="89"/>
      <c r="BA7" s="91" t="s">
        <v>77</v>
      </c>
    </row>
    <row r="8" spans="1:53" s="92" customFormat="1" ht="15.75" customHeight="1">
      <c r="A8" s="86"/>
      <c r="B8" s="86"/>
      <c r="C8" s="86"/>
      <c r="D8" s="87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8"/>
      <c r="R8" s="88" t="s">
        <v>72</v>
      </c>
      <c r="S8" s="65"/>
      <c r="T8" s="65"/>
      <c r="U8" s="65"/>
      <c r="V8" s="65"/>
      <c r="W8" s="65"/>
      <c r="X8" s="89"/>
      <c r="Y8" s="89"/>
      <c r="Z8" s="89"/>
      <c r="AA8" s="89"/>
      <c r="AB8" s="89"/>
      <c r="AC8" s="89"/>
      <c r="AD8" s="89"/>
      <c r="AE8" s="89"/>
      <c r="AF8" s="90" t="s">
        <v>72</v>
      </c>
      <c r="AG8" s="89"/>
      <c r="AH8" s="89"/>
      <c r="AI8" s="65"/>
      <c r="AJ8" s="65"/>
      <c r="AK8" s="65"/>
      <c r="AL8" s="65"/>
      <c r="AM8" s="95"/>
      <c r="AN8" s="68"/>
      <c r="AO8" s="68"/>
      <c r="AP8" s="66"/>
      <c r="AQ8" s="66"/>
      <c r="AR8" s="66"/>
      <c r="AS8" s="66"/>
      <c r="AT8" s="66"/>
      <c r="AU8" s="66" t="s">
        <v>72</v>
      </c>
      <c r="AV8" s="89"/>
      <c r="AW8" s="89"/>
      <c r="AX8" s="89"/>
      <c r="AY8" s="89"/>
      <c r="AZ8" s="89"/>
      <c r="BA8" s="91" t="s">
        <v>72</v>
      </c>
    </row>
    <row r="9" spans="1:53" ht="18" customHeight="1">
      <c r="A9" s="2"/>
      <c r="B9" s="2"/>
      <c r="C9" s="2"/>
      <c r="D9" s="43"/>
      <c r="E9" s="8"/>
      <c r="F9" s="44" t="s">
        <v>53</v>
      </c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59" t="s">
        <v>85</v>
      </c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 t="s">
        <v>84</v>
      </c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64" t="s">
        <v>76</v>
      </c>
      <c r="AW9" s="64"/>
      <c r="AX9" s="64"/>
      <c r="AY9" s="64"/>
      <c r="AZ9" s="64"/>
      <c r="BA9" s="64"/>
    </row>
    <row r="10" spans="1:53" ht="6.75" customHeight="1">
      <c r="A10" s="2"/>
      <c r="B10" s="2"/>
      <c r="C10" s="2"/>
      <c r="D10" s="43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24"/>
      <c r="AW10" s="24"/>
      <c r="AX10" s="24"/>
      <c r="AY10" s="24"/>
      <c r="AZ10" s="24"/>
      <c r="BA10" s="3"/>
    </row>
    <row r="11" spans="1:57" ht="27.75" customHeight="1">
      <c r="A11" s="2"/>
      <c r="B11" s="2"/>
      <c r="C11" s="2"/>
      <c r="D11" s="45" t="s">
        <v>0</v>
      </c>
      <c r="E11" s="45" t="s">
        <v>1</v>
      </c>
      <c r="F11" s="82" t="s">
        <v>57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41" t="s">
        <v>57</v>
      </c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6" t="s">
        <v>57</v>
      </c>
      <c r="AH11" s="47"/>
      <c r="AI11" s="60" t="s">
        <v>37</v>
      </c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2" t="s">
        <v>37</v>
      </c>
      <c r="AW11" s="62"/>
      <c r="AX11" s="62"/>
      <c r="AY11" s="62"/>
      <c r="AZ11" s="62"/>
      <c r="BA11" s="63"/>
      <c r="BB11" s="28"/>
      <c r="BC11" s="28"/>
      <c r="BD11" s="28"/>
      <c r="BE11" s="28"/>
    </row>
    <row r="12" spans="1:53" s="8" customFormat="1" ht="18" customHeight="1">
      <c r="A12" s="4" t="s">
        <v>2</v>
      </c>
      <c r="B12" s="5" t="s">
        <v>3</v>
      </c>
      <c r="C12" s="6">
        <v>0</v>
      </c>
      <c r="D12" s="48"/>
      <c r="E12" s="48"/>
      <c r="F12" s="42" t="s">
        <v>4</v>
      </c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49" t="s">
        <v>4</v>
      </c>
      <c r="T12" s="49"/>
      <c r="U12" s="49"/>
      <c r="V12" s="49"/>
      <c r="W12" s="50"/>
      <c r="X12" s="32" t="s">
        <v>5</v>
      </c>
      <c r="Y12" s="30" t="s">
        <v>41</v>
      </c>
      <c r="Z12" s="51"/>
      <c r="AA12" s="51"/>
      <c r="AB12" s="51"/>
      <c r="AC12" s="51"/>
      <c r="AD12" s="51"/>
      <c r="AE12" s="51"/>
      <c r="AF12" s="51"/>
      <c r="AG12" s="52"/>
      <c r="AH12" s="32" t="s">
        <v>5</v>
      </c>
      <c r="AI12" s="31" t="s">
        <v>4</v>
      </c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4"/>
      <c r="AV12" s="35" t="s">
        <v>4</v>
      </c>
      <c r="AW12" s="36"/>
      <c r="AX12" s="36"/>
      <c r="AY12" s="36"/>
      <c r="AZ12" s="36"/>
      <c r="BA12" s="37"/>
    </row>
    <row r="13" spans="1:53" s="8" customFormat="1" ht="20.25" customHeight="1">
      <c r="A13" s="4" t="s">
        <v>6</v>
      </c>
      <c r="B13" s="5" t="s">
        <v>3</v>
      </c>
      <c r="C13" s="6">
        <v>0</v>
      </c>
      <c r="D13" s="48"/>
      <c r="E13" s="48"/>
      <c r="F13" s="42" t="s">
        <v>7</v>
      </c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49" t="s">
        <v>7</v>
      </c>
      <c r="T13" s="49"/>
      <c r="U13" s="49"/>
      <c r="V13" s="49"/>
      <c r="W13" s="50"/>
      <c r="X13" s="33"/>
      <c r="Y13" s="30" t="s">
        <v>42</v>
      </c>
      <c r="Z13" s="51"/>
      <c r="AA13" s="51"/>
      <c r="AB13" s="51"/>
      <c r="AC13" s="51"/>
      <c r="AD13" s="51"/>
      <c r="AE13" s="51"/>
      <c r="AF13" s="51"/>
      <c r="AG13" s="81" t="s">
        <v>73</v>
      </c>
      <c r="AH13" s="33"/>
      <c r="AI13" s="38" t="s">
        <v>8</v>
      </c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40"/>
      <c r="AU13" s="32" t="s">
        <v>5</v>
      </c>
      <c r="AV13" s="38" t="s">
        <v>42</v>
      </c>
      <c r="AW13" s="39"/>
      <c r="AX13" s="39"/>
      <c r="AY13" s="39"/>
      <c r="AZ13" s="40"/>
      <c r="BA13" s="33" t="s">
        <v>5</v>
      </c>
    </row>
    <row r="14" spans="1:53" s="8" customFormat="1" ht="317.25" customHeight="1">
      <c r="A14" s="4"/>
      <c r="B14" s="5"/>
      <c r="C14" s="6"/>
      <c r="D14" s="55"/>
      <c r="E14" s="55"/>
      <c r="F14" s="77" t="s">
        <v>9</v>
      </c>
      <c r="G14" s="77" t="s">
        <v>10</v>
      </c>
      <c r="H14" s="71" t="s">
        <v>34</v>
      </c>
      <c r="I14" s="71" t="s">
        <v>36</v>
      </c>
      <c r="J14" s="71" t="s">
        <v>11</v>
      </c>
      <c r="K14" s="71" t="s">
        <v>12</v>
      </c>
      <c r="L14" s="71" t="s">
        <v>30</v>
      </c>
      <c r="M14" s="71" t="s">
        <v>31</v>
      </c>
      <c r="N14" s="71" t="s">
        <v>32</v>
      </c>
      <c r="O14" s="71" t="s">
        <v>33</v>
      </c>
      <c r="P14" s="71" t="s">
        <v>46</v>
      </c>
      <c r="Q14" s="71" t="s">
        <v>58</v>
      </c>
      <c r="R14" s="71" t="s">
        <v>59</v>
      </c>
      <c r="S14" s="71" t="s">
        <v>60</v>
      </c>
      <c r="T14" s="71" t="s">
        <v>61</v>
      </c>
      <c r="U14" s="79" t="s">
        <v>73</v>
      </c>
      <c r="V14" s="77" t="s">
        <v>43</v>
      </c>
      <c r="W14" s="77" t="s">
        <v>74</v>
      </c>
      <c r="X14" s="34"/>
      <c r="Y14" s="71" t="s">
        <v>11</v>
      </c>
      <c r="Z14" s="71" t="s">
        <v>12</v>
      </c>
      <c r="AA14" s="71" t="s">
        <v>30</v>
      </c>
      <c r="AB14" s="77" t="s">
        <v>43</v>
      </c>
      <c r="AC14" s="77" t="s">
        <v>45</v>
      </c>
      <c r="AD14" s="78" t="s">
        <v>63</v>
      </c>
      <c r="AE14" s="77" t="s">
        <v>44</v>
      </c>
      <c r="AF14" s="69" t="s">
        <v>62</v>
      </c>
      <c r="AG14" s="80"/>
      <c r="AH14" s="34"/>
      <c r="AI14" s="75" t="s">
        <v>30</v>
      </c>
      <c r="AJ14" s="75" t="s">
        <v>38</v>
      </c>
      <c r="AK14" s="85" t="s">
        <v>52</v>
      </c>
      <c r="AL14" s="72" t="s">
        <v>51</v>
      </c>
      <c r="AM14" s="73" t="s">
        <v>48</v>
      </c>
      <c r="AN14" s="73" t="s">
        <v>49</v>
      </c>
      <c r="AO14" s="74" t="s">
        <v>68</v>
      </c>
      <c r="AP14" s="75" t="s">
        <v>50</v>
      </c>
      <c r="AQ14" s="75" t="s">
        <v>40</v>
      </c>
      <c r="AR14" s="76" t="s">
        <v>71</v>
      </c>
      <c r="AS14" s="76" t="s">
        <v>70</v>
      </c>
      <c r="AT14" s="70" t="s">
        <v>69</v>
      </c>
      <c r="AU14" s="56"/>
      <c r="AV14" s="69" t="s">
        <v>64</v>
      </c>
      <c r="AW14" s="70" t="s">
        <v>65</v>
      </c>
      <c r="AX14" s="69" t="s">
        <v>66</v>
      </c>
      <c r="AY14" s="69" t="s">
        <v>67</v>
      </c>
      <c r="AZ14" s="69" t="s">
        <v>63</v>
      </c>
      <c r="BA14" s="56"/>
    </row>
    <row r="15" spans="1:53" s="8" customFormat="1" ht="15.75">
      <c r="A15" s="4"/>
      <c r="B15" s="5"/>
      <c r="C15" s="6"/>
      <c r="D15" s="9">
        <v>1</v>
      </c>
      <c r="E15" s="9">
        <v>2</v>
      </c>
      <c r="F15" s="9">
        <v>3</v>
      </c>
      <c r="G15" s="9">
        <v>4</v>
      </c>
      <c r="H15" s="9">
        <v>5</v>
      </c>
      <c r="I15" s="9">
        <v>6</v>
      </c>
      <c r="J15" s="9">
        <v>7</v>
      </c>
      <c r="K15" s="9">
        <v>8</v>
      </c>
      <c r="L15" s="9">
        <v>9</v>
      </c>
      <c r="M15" s="9">
        <v>10</v>
      </c>
      <c r="N15" s="9">
        <v>11</v>
      </c>
      <c r="O15" s="9">
        <v>12</v>
      </c>
      <c r="P15" s="9">
        <v>13</v>
      </c>
      <c r="Q15" s="9">
        <v>14</v>
      </c>
      <c r="R15" s="9">
        <v>15</v>
      </c>
      <c r="S15" s="9">
        <v>16</v>
      </c>
      <c r="T15" s="9">
        <v>17</v>
      </c>
      <c r="U15" s="9">
        <v>18</v>
      </c>
      <c r="V15" s="9">
        <v>19</v>
      </c>
      <c r="W15" s="9">
        <v>20</v>
      </c>
      <c r="X15" s="7">
        <v>21</v>
      </c>
      <c r="Y15" s="7">
        <v>22</v>
      </c>
      <c r="Z15" s="7">
        <v>23</v>
      </c>
      <c r="AA15" s="7">
        <v>24</v>
      </c>
      <c r="AB15" s="7">
        <v>25</v>
      </c>
      <c r="AC15" s="7">
        <v>26</v>
      </c>
      <c r="AD15" s="7">
        <v>27</v>
      </c>
      <c r="AE15" s="7">
        <v>28</v>
      </c>
      <c r="AF15" s="7">
        <v>29</v>
      </c>
      <c r="AG15" s="7">
        <v>30</v>
      </c>
      <c r="AH15" s="7">
        <v>31</v>
      </c>
      <c r="AI15" s="9">
        <v>32</v>
      </c>
      <c r="AJ15" s="9">
        <v>33</v>
      </c>
      <c r="AK15" s="9">
        <v>34</v>
      </c>
      <c r="AL15" s="9">
        <v>35</v>
      </c>
      <c r="AM15" s="9">
        <v>36</v>
      </c>
      <c r="AN15" s="9">
        <v>37</v>
      </c>
      <c r="AO15" s="9">
        <v>38</v>
      </c>
      <c r="AP15" s="9">
        <v>39</v>
      </c>
      <c r="AQ15" s="9">
        <v>40</v>
      </c>
      <c r="AR15" s="9">
        <v>41</v>
      </c>
      <c r="AS15" s="9">
        <v>42</v>
      </c>
      <c r="AT15" s="9">
        <v>43</v>
      </c>
      <c r="AU15" s="9">
        <v>44</v>
      </c>
      <c r="AV15" s="7">
        <v>45</v>
      </c>
      <c r="AW15" s="7">
        <v>46</v>
      </c>
      <c r="AX15" s="7">
        <v>47</v>
      </c>
      <c r="AY15" s="7">
        <v>48</v>
      </c>
      <c r="AZ15" s="7">
        <v>49</v>
      </c>
      <c r="BA15" s="9">
        <v>50</v>
      </c>
    </row>
    <row r="16" spans="1:53" s="8" customFormat="1" ht="15.75">
      <c r="A16" s="4"/>
      <c r="B16" s="5"/>
      <c r="C16" s="6"/>
      <c r="D16" s="9">
        <v>20317501000</v>
      </c>
      <c r="E16" s="10" t="s">
        <v>13</v>
      </c>
      <c r="F16" s="9">
        <v>12720</v>
      </c>
      <c r="G16" s="9">
        <v>3000</v>
      </c>
      <c r="H16" s="9"/>
      <c r="I16" s="9"/>
      <c r="J16" s="9"/>
      <c r="K16" s="9"/>
      <c r="L16" s="9">
        <v>51494</v>
      </c>
      <c r="M16" s="9"/>
      <c r="N16" s="9"/>
      <c r="O16" s="9"/>
      <c r="P16" s="9">
        <v>20000</v>
      </c>
      <c r="Q16" s="9"/>
      <c r="R16" s="9"/>
      <c r="S16" s="9"/>
      <c r="T16" s="9"/>
      <c r="U16" s="9"/>
      <c r="V16" s="9"/>
      <c r="W16" s="9">
        <v>3000</v>
      </c>
      <c r="X16" s="7">
        <f>SUM(F16:W16)</f>
        <v>90214</v>
      </c>
      <c r="Y16" s="7"/>
      <c r="Z16" s="7">
        <v>428042</v>
      </c>
      <c r="AA16" s="7">
        <v>70000</v>
      </c>
      <c r="AB16" s="7"/>
      <c r="AC16" s="7"/>
      <c r="AD16" s="7"/>
      <c r="AE16" s="7"/>
      <c r="AF16" s="7"/>
      <c r="AG16" s="7"/>
      <c r="AH16" s="7">
        <f>SUM(Y16:AG16)</f>
        <v>498042</v>
      </c>
      <c r="AI16" s="18"/>
      <c r="AJ16" s="9">
        <v>62000</v>
      </c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19">
        <f>SUM(AI16:AQ16)</f>
        <v>62000</v>
      </c>
      <c r="AV16" s="7"/>
      <c r="AW16" s="7"/>
      <c r="AX16" s="7"/>
      <c r="AY16" s="7"/>
      <c r="AZ16" s="7"/>
      <c r="BA16" s="19"/>
    </row>
    <row r="17" spans="1:53" s="8" customFormat="1" ht="15.75">
      <c r="A17" s="4"/>
      <c r="B17" s="5"/>
      <c r="C17" s="6"/>
      <c r="D17" s="9">
        <v>20317502000</v>
      </c>
      <c r="E17" s="10" t="s">
        <v>14</v>
      </c>
      <c r="F17" s="9">
        <v>6600</v>
      </c>
      <c r="G17" s="9">
        <v>2400</v>
      </c>
      <c r="H17" s="9"/>
      <c r="I17" s="9"/>
      <c r="J17" s="9"/>
      <c r="K17" s="9"/>
      <c r="L17" s="9">
        <v>64025</v>
      </c>
      <c r="M17" s="9"/>
      <c r="N17" s="9"/>
      <c r="O17" s="9"/>
      <c r="P17" s="9">
        <v>20000</v>
      </c>
      <c r="Q17" s="9"/>
      <c r="R17" s="9"/>
      <c r="S17" s="9"/>
      <c r="T17" s="9"/>
      <c r="U17" s="9"/>
      <c r="V17" s="9"/>
      <c r="W17" s="9">
        <v>3000</v>
      </c>
      <c r="X17" s="7">
        <f aca="true" t="shared" si="0" ref="X17:X32">SUM(F17:W17)</f>
        <v>96025</v>
      </c>
      <c r="Y17" s="7"/>
      <c r="Z17" s="7"/>
      <c r="AA17" s="7">
        <v>129930</v>
      </c>
      <c r="AB17" s="7"/>
      <c r="AC17" s="7"/>
      <c r="AD17" s="7"/>
      <c r="AE17" s="7"/>
      <c r="AF17" s="7"/>
      <c r="AG17" s="7"/>
      <c r="AH17" s="7">
        <f aca="true" t="shared" si="1" ref="AH17:AH33">SUM(Y17:AG17)</f>
        <v>129930</v>
      </c>
      <c r="AI17" s="18"/>
      <c r="AJ17" s="9">
        <v>83600</v>
      </c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19">
        <f aca="true" t="shared" si="2" ref="AU17:AU32">SUM(AI17:AQ17)</f>
        <v>83600</v>
      </c>
      <c r="AV17" s="7"/>
      <c r="AW17" s="7"/>
      <c r="AX17" s="7"/>
      <c r="AY17" s="7"/>
      <c r="AZ17" s="7">
        <v>149674</v>
      </c>
      <c r="BA17" s="19">
        <f>SUM(AV17:AZ17)</f>
        <v>149674</v>
      </c>
    </row>
    <row r="18" spans="1:53" s="8" customFormat="1" ht="15.75">
      <c r="A18" s="4"/>
      <c r="B18" s="5"/>
      <c r="C18" s="6"/>
      <c r="D18" s="9">
        <v>20317504000</v>
      </c>
      <c r="E18" s="10" t="s">
        <v>15</v>
      </c>
      <c r="F18" s="9">
        <v>13920</v>
      </c>
      <c r="G18" s="9">
        <v>1200</v>
      </c>
      <c r="H18" s="9"/>
      <c r="I18" s="9"/>
      <c r="J18" s="9"/>
      <c r="K18" s="9"/>
      <c r="L18" s="9">
        <v>16879</v>
      </c>
      <c r="M18" s="9"/>
      <c r="N18" s="9"/>
      <c r="O18" s="9"/>
      <c r="P18" s="9">
        <v>20000</v>
      </c>
      <c r="Q18" s="9"/>
      <c r="R18" s="9"/>
      <c r="S18" s="9"/>
      <c r="T18" s="9"/>
      <c r="U18" s="9">
        <v>32110</v>
      </c>
      <c r="V18" s="9"/>
      <c r="W18" s="9">
        <v>3000</v>
      </c>
      <c r="X18" s="7">
        <f t="shared" si="0"/>
        <v>87109</v>
      </c>
      <c r="Y18" s="7"/>
      <c r="Z18" s="7">
        <v>72000</v>
      </c>
      <c r="AA18" s="7"/>
      <c r="AB18" s="7"/>
      <c r="AC18" s="7">
        <v>135000</v>
      </c>
      <c r="AD18" s="7"/>
      <c r="AE18" s="7"/>
      <c r="AF18" s="7"/>
      <c r="AG18" s="7">
        <v>15000</v>
      </c>
      <c r="AH18" s="7">
        <f t="shared" si="1"/>
        <v>222000</v>
      </c>
      <c r="AI18" s="18"/>
      <c r="AJ18" s="9">
        <v>262800</v>
      </c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19">
        <f t="shared" si="2"/>
        <v>262800</v>
      </c>
      <c r="AV18" s="7"/>
      <c r="AW18" s="7"/>
      <c r="AX18" s="7"/>
      <c r="AY18" s="7"/>
      <c r="AZ18" s="7"/>
      <c r="BA18" s="19">
        <f aca="true" t="shared" si="3" ref="BA18:BA33">SUM(AV18:AZ18)</f>
        <v>0</v>
      </c>
    </row>
    <row r="19" spans="1:53" s="8" customFormat="1" ht="15.75" customHeight="1">
      <c r="A19" s="4"/>
      <c r="B19" s="5"/>
      <c r="C19" s="6"/>
      <c r="D19" s="9">
        <v>2031750500</v>
      </c>
      <c r="E19" s="10" t="s">
        <v>16</v>
      </c>
      <c r="F19" s="9">
        <v>15240</v>
      </c>
      <c r="G19" s="9">
        <v>1800</v>
      </c>
      <c r="H19" s="9"/>
      <c r="I19" s="9"/>
      <c r="J19" s="9"/>
      <c r="K19" s="9">
        <v>2724</v>
      </c>
      <c r="L19" s="9">
        <v>15000</v>
      </c>
      <c r="M19" s="9"/>
      <c r="N19" s="9"/>
      <c r="O19" s="9"/>
      <c r="P19" s="9">
        <v>20000</v>
      </c>
      <c r="Q19" s="9"/>
      <c r="R19" s="9"/>
      <c r="S19" s="9"/>
      <c r="T19" s="9"/>
      <c r="U19" s="9"/>
      <c r="V19" s="9"/>
      <c r="W19" s="9">
        <v>3000</v>
      </c>
      <c r="X19" s="7">
        <f t="shared" si="0"/>
        <v>57764</v>
      </c>
      <c r="Y19" s="7"/>
      <c r="Z19" s="7"/>
      <c r="AA19" s="7">
        <v>72000</v>
      </c>
      <c r="AB19" s="7"/>
      <c r="AC19" s="7">
        <v>135000</v>
      </c>
      <c r="AD19" s="7"/>
      <c r="AE19" s="7"/>
      <c r="AF19" s="7"/>
      <c r="AG19" s="7"/>
      <c r="AH19" s="7">
        <f t="shared" si="1"/>
        <v>207000</v>
      </c>
      <c r="AI19" s="18"/>
      <c r="AJ19" s="9">
        <v>465400</v>
      </c>
      <c r="AK19" s="9"/>
      <c r="AL19" s="9"/>
      <c r="AM19" s="9"/>
      <c r="AN19" s="9"/>
      <c r="AO19" s="9"/>
      <c r="AP19" s="9"/>
      <c r="AQ19" s="9">
        <v>60000</v>
      </c>
      <c r="AR19" s="9"/>
      <c r="AS19" s="9"/>
      <c r="AT19" s="9"/>
      <c r="AU19" s="19">
        <f t="shared" si="2"/>
        <v>525400</v>
      </c>
      <c r="AV19" s="7"/>
      <c r="AW19" s="7"/>
      <c r="AX19" s="7"/>
      <c r="AY19" s="7"/>
      <c r="AZ19" s="7"/>
      <c r="BA19" s="19">
        <f t="shared" si="3"/>
        <v>0</v>
      </c>
    </row>
    <row r="20" spans="1:53" s="8" customFormat="1" ht="15.75">
      <c r="A20" s="4"/>
      <c r="B20" s="5"/>
      <c r="C20" s="6"/>
      <c r="D20" s="9">
        <v>20317506000</v>
      </c>
      <c r="E20" s="10" t="s">
        <v>17</v>
      </c>
      <c r="F20" s="9">
        <v>16800</v>
      </c>
      <c r="G20" s="9">
        <v>1200</v>
      </c>
      <c r="H20" s="9"/>
      <c r="I20" s="9"/>
      <c r="J20" s="9"/>
      <c r="K20" s="9"/>
      <c r="L20" s="9">
        <v>59045</v>
      </c>
      <c r="M20" s="9"/>
      <c r="N20" s="9"/>
      <c r="O20" s="9"/>
      <c r="P20" s="9">
        <v>20000</v>
      </c>
      <c r="Q20" s="9"/>
      <c r="R20" s="9"/>
      <c r="S20" s="9"/>
      <c r="T20" s="9"/>
      <c r="U20" s="9"/>
      <c r="V20" s="9"/>
      <c r="W20" s="9">
        <v>5000</v>
      </c>
      <c r="X20" s="7">
        <f t="shared" si="0"/>
        <v>102045</v>
      </c>
      <c r="Y20" s="7">
        <v>26400</v>
      </c>
      <c r="Z20" s="7"/>
      <c r="AA20" s="7">
        <v>33041</v>
      </c>
      <c r="AB20" s="7"/>
      <c r="AC20" s="7"/>
      <c r="AD20" s="7"/>
      <c r="AE20" s="7">
        <v>4000</v>
      </c>
      <c r="AF20" s="7"/>
      <c r="AG20" s="7"/>
      <c r="AH20" s="7">
        <f t="shared" si="1"/>
        <v>63441</v>
      </c>
      <c r="AI20" s="18"/>
      <c r="AJ20" s="9">
        <v>229900</v>
      </c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19">
        <f t="shared" si="2"/>
        <v>229900</v>
      </c>
      <c r="AV20" s="7"/>
      <c r="AW20" s="7"/>
      <c r="AX20" s="7"/>
      <c r="AY20" s="7"/>
      <c r="AZ20" s="7"/>
      <c r="BA20" s="19">
        <f t="shared" si="3"/>
        <v>0</v>
      </c>
    </row>
    <row r="21" spans="1:53" s="8" customFormat="1" ht="15.75">
      <c r="A21" s="4"/>
      <c r="B21" s="5"/>
      <c r="C21" s="6"/>
      <c r="D21" s="9">
        <v>20317508000</v>
      </c>
      <c r="E21" s="10" t="s">
        <v>18</v>
      </c>
      <c r="F21" s="9">
        <v>27120</v>
      </c>
      <c r="G21" s="9">
        <v>4800</v>
      </c>
      <c r="H21" s="9"/>
      <c r="I21" s="9"/>
      <c r="J21" s="9">
        <v>23410</v>
      </c>
      <c r="K21" s="9"/>
      <c r="L21" s="9"/>
      <c r="M21" s="9"/>
      <c r="N21" s="9"/>
      <c r="O21" s="9"/>
      <c r="P21" s="9">
        <v>20000</v>
      </c>
      <c r="Q21" s="9"/>
      <c r="R21" s="9"/>
      <c r="S21" s="9"/>
      <c r="T21" s="9"/>
      <c r="U21" s="9"/>
      <c r="V21" s="9"/>
      <c r="W21" s="9">
        <v>5000</v>
      </c>
      <c r="X21" s="7">
        <f t="shared" si="0"/>
        <v>80330</v>
      </c>
      <c r="Y21" s="7"/>
      <c r="Z21" s="7"/>
      <c r="AA21" s="7"/>
      <c r="AB21" s="7"/>
      <c r="AC21" s="7"/>
      <c r="AD21" s="7"/>
      <c r="AE21" s="7">
        <v>105000</v>
      </c>
      <c r="AF21" s="7"/>
      <c r="AG21" s="7"/>
      <c r="AH21" s="7">
        <f t="shared" si="1"/>
        <v>105000</v>
      </c>
      <c r="AI21" s="18"/>
      <c r="AJ21" s="9">
        <v>433500</v>
      </c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19">
        <f t="shared" si="2"/>
        <v>433500</v>
      </c>
      <c r="AV21" s="7"/>
      <c r="AW21" s="7"/>
      <c r="AX21" s="7"/>
      <c r="AY21" s="7"/>
      <c r="AZ21" s="7"/>
      <c r="BA21" s="19">
        <f t="shared" si="3"/>
        <v>0</v>
      </c>
    </row>
    <row r="22" spans="1:53" s="8" customFormat="1" ht="15.75">
      <c r="A22" s="4"/>
      <c r="B22" s="5"/>
      <c r="C22" s="6"/>
      <c r="D22" s="9">
        <v>20317509000</v>
      </c>
      <c r="E22" s="10" t="s">
        <v>19</v>
      </c>
      <c r="F22" s="9">
        <v>72000</v>
      </c>
      <c r="G22" s="9">
        <v>26400</v>
      </c>
      <c r="H22" s="9"/>
      <c r="I22" s="9"/>
      <c r="J22" s="9"/>
      <c r="K22" s="9"/>
      <c r="L22" s="9">
        <v>190291</v>
      </c>
      <c r="M22" s="9"/>
      <c r="N22" s="9"/>
      <c r="O22" s="9"/>
      <c r="P22" s="9">
        <v>20000</v>
      </c>
      <c r="Q22" s="9"/>
      <c r="R22" s="9"/>
      <c r="S22" s="9"/>
      <c r="T22" s="9"/>
      <c r="U22" s="9"/>
      <c r="V22" s="9"/>
      <c r="W22" s="9">
        <v>10000</v>
      </c>
      <c r="X22" s="7">
        <f t="shared" si="0"/>
        <v>318691</v>
      </c>
      <c r="Y22" s="7"/>
      <c r="Z22" s="7">
        <v>26980</v>
      </c>
      <c r="AA22" s="7">
        <v>1287046</v>
      </c>
      <c r="AB22" s="7"/>
      <c r="AC22" s="7">
        <v>134775</v>
      </c>
      <c r="AD22" s="7"/>
      <c r="AE22" s="7">
        <v>10000</v>
      </c>
      <c r="AF22" s="7"/>
      <c r="AG22" s="7"/>
      <c r="AH22" s="7">
        <f t="shared" si="1"/>
        <v>1458801</v>
      </c>
      <c r="AI22" s="18"/>
      <c r="AJ22" s="9">
        <v>183000</v>
      </c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19">
        <f t="shared" si="2"/>
        <v>183000</v>
      </c>
      <c r="AV22" s="7"/>
      <c r="AW22" s="7"/>
      <c r="AX22" s="7"/>
      <c r="AY22" s="7">
        <v>800000</v>
      </c>
      <c r="AZ22" s="7"/>
      <c r="BA22" s="19">
        <f t="shared" si="3"/>
        <v>800000</v>
      </c>
    </row>
    <row r="23" spans="1:53" s="8" customFormat="1" ht="15.75">
      <c r="A23" s="4"/>
      <c r="B23" s="5"/>
      <c r="C23" s="6"/>
      <c r="D23" s="9">
        <v>20317510000</v>
      </c>
      <c r="E23" s="10" t="s">
        <v>20</v>
      </c>
      <c r="F23" s="9">
        <v>21000</v>
      </c>
      <c r="G23" s="9">
        <v>5400</v>
      </c>
      <c r="H23" s="9"/>
      <c r="I23" s="9"/>
      <c r="J23" s="9"/>
      <c r="K23" s="9">
        <v>2221</v>
      </c>
      <c r="L23" s="9">
        <v>43200</v>
      </c>
      <c r="M23" s="9"/>
      <c r="N23" s="9"/>
      <c r="O23" s="9"/>
      <c r="P23" s="9">
        <v>20000</v>
      </c>
      <c r="Q23" s="9"/>
      <c r="R23" s="9"/>
      <c r="S23" s="9"/>
      <c r="T23" s="9"/>
      <c r="U23" s="9">
        <v>20400</v>
      </c>
      <c r="V23" s="9"/>
      <c r="W23" s="9"/>
      <c r="X23" s="7">
        <f t="shared" si="0"/>
        <v>112221</v>
      </c>
      <c r="Y23" s="7"/>
      <c r="Z23" s="7"/>
      <c r="AA23" s="7">
        <v>438835</v>
      </c>
      <c r="AB23" s="7"/>
      <c r="AC23" s="7">
        <v>134453</v>
      </c>
      <c r="AD23" s="7"/>
      <c r="AE23" s="7"/>
      <c r="AF23" s="7"/>
      <c r="AG23" s="7">
        <v>15000</v>
      </c>
      <c r="AH23" s="7">
        <f t="shared" si="1"/>
        <v>588288</v>
      </c>
      <c r="AI23" s="18"/>
      <c r="AJ23" s="9">
        <v>306000</v>
      </c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19">
        <f t="shared" si="2"/>
        <v>306000</v>
      </c>
      <c r="AV23" s="7"/>
      <c r="AW23" s="7"/>
      <c r="AX23" s="7"/>
      <c r="AY23" s="7"/>
      <c r="AZ23" s="7"/>
      <c r="BA23" s="19">
        <f t="shared" si="3"/>
        <v>0</v>
      </c>
    </row>
    <row r="24" spans="1:53" s="8" customFormat="1" ht="15.75">
      <c r="A24" s="4"/>
      <c r="B24" s="5"/>
      <c r="C24" s="6"/>
      <c r="D24" s="9">
        <v>20317512000</v>
      </c>
      <c r="E24" s="10" t="s">
        <v>21</v>
      </c>
      <c r="F24" s="9">
        <v>9960</v>
      </c>
      <c r="G24" s="9">
        <v>1800</v>
      </c>
      <c r="H24" s="9"/>
      <c r="I24" s="9"/>
      <c r="J24" s="9"/>
      <c r="K24" s="9"/>
      <c r="L24" s="9">
        <v>56450</v>
      </c>
      <c r="M24" s="9"/>
      <c r="N24" s="9"/>
      <c r="O24" s="9"/>
      <c r="P24" s="9">
        <v>20000</v>
      </c>
      <c r="Q24" s="9"/>
      <c r="R24" s="9"/>
      <c r="S24" s="9"/>
      <c r="T24" s="9"/>
      <c r="U24" s="9"/>
      <c r="V24" s="9"/>
      <c r="W24" s="9">
        <v>3000</v>
      </c>
      <c r="X24" s="7">
        <f t="shared" si="0"/>
        <v>91210</v>
      </c>
      <c r="Y24" s="7"/>
      <c r="Z24" s="7"/>
      <c r="AA24" s="7"/>
      <c r="AB24" s="7"/>
      <c r="AC24" s="7"/>
      <c r="AD24" s="7"/>
      <c r="AE24" s="7"/>
      <c r="AF24" s="7"/>
      <c r="AG24" s="7"/>
      <c r="AH24" s="7">
        <f t="shared" si="1"/>
        <v>0</v>
      </c>
      <c r="AI24" s="18"/>
      <c r="AJ24" s="9">
        <v>210000</v>
      </c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19">
        <f t="shared" si="2"/>
        <v>210000</v>
      </c>
      <c r="AV24" s="7"/>
      <c r="AW24" s="7"/>
      <c r="AX24" s="7"/>
      <c r="AY24" s="7"/>
      <c r="AZ24" s="7"/>
      <c r="BA24" s="19">
        <f t="shared" si="3"/>
        <v>0</v>
      </c>
    </row>
    <row r="25" spans="1:53" s="8" customFormat="1" ht="15.75">
      <c r="A25" s="4"/>
      <c r="B25" s="5"/>
      <c r="C25" s="6"/>
      <c r="D25" s="9">
        <v>20317513000</v>
      </c>
      <c r="E25" s="10" t="s">
        <v>22</v>
      </c>
      <c r="F25" s="9">
        <v>16800</v>
      </c>
      <c r="G25" s="9">
        <v>2760</v>
      </c>
      <c r="H25" s="9"/>
      <c r="I25" s="9"/>
      <c r="J25" s="9">
        <v>8720</v>
      </c>
      <c r="K25" s="9"/>
      <c r="L25" s="9">
        <v>31200</v>
      </c>
      <c r="M25" s="9"/>
      <c r="N25" s="9"/>
      <c r="O25" s="9"/>
      <c r="P25" s="9">
        <v>20000</v>
      </c>
      <c r="Q25" s="9"/>
      <c r="R25" s="9"/>
      <c r="S25" s="9"/>
      <c r="T25" s="9"/>
      <c r="U25" s="9"/>
      <c r="V25" s="9"/>
      <c r="W25" s="9">
        <v>5000</v>
      </c>
      <c r="X25" s="7">
        <f t="shared" si="0"/>
        <v>84480</v>
      </c>
      <c r="Y25" s="7">
        <v>40680</v>
      </c>
      <c r="Z25" s="7">
        <v>620000</v>
      </c>
      <c r="AA25" s="7">
        <v>332960</v>
      </c>
      <c r="AB25" s="7"/>
      <c r="AC25" s="7">
        <v>111286</v>
      </c>
      <c r="AD25" s="7"/>
      <c r="AE25" s="7"/>
      <c r="AF25" s="7"/>
      <c r="AG25" s="7"/>
      <c r="AH25" s="7">
        <f t="shared" si="1"/>
        <v>1104926</v>
      </c>
      <c r="AI25" s="18"/>
      <c r="AJ25" s="9">
        <v>366400</v>
      </c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19">
        <f t="shared" si="2"/>
        <v>366400</v>
      </c>
      <c r="AV25" s="7"/>
      <c r="AW25" s="7"/>
      <c r="AX25" s="7"/>
      <c r="AY25" s="7"/>
      <c r="AZ25" s="7"/>
      <c r="BA25" s="19">
        <f t="shared" si="3"/>
        <v>0</v>
      </c>
    </row>
    <row r="26" spans="1:53" s="8" customFormat="1" ht="15.75">
      <c r="A26" s="4"/>
      <c r="B26" s="5"/>
      <c r="C26" s="6"/>
      <c r="D26" s="9">
        <v>20317301000</v>
      </c>
      <c r="E26" s="10" t="s">
        <v>23</v>
      </c>
      <c r="F26" s="9">
        <v>288460</v>
      </c>
      <c r="G26" s="9">
        <v>88800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>
        <v>172050</v>
      </c>
      <c r="W26" s="9">
        <v>25000</v>
      </c>
      <c r="X26" s="7">
        <f t="shared" si="0"/>
        <v>574310</v>
      </c>
      <c r="Y26" s="7"/>
      <c r="Z26" s="7"/>
      <c r="AA26" s="7"/>
      <c r="AB26" s="7"/>
      <c r="AC26" s="7">
        <v>540000</v>
      </c>
      <c r="AD26" s="7"/>
      <c r="AE26" s="7"/>
      <c r="AF26" s="7"/>
      <c r="AG26" s="7"/>
      <c r="AH26" s="7">
        <f t="shared" si="1"/>
        <v>540000</v>
      </c>
      <c r="AI26" s="19">
        <v>13257220</v>
      </c>
      <c r="AJ26" s="9">
        <v>251180</v>
      </c>
      <c r="AK26" s="9"/>
      <c r="AL26" s="9"/>
      <c r="AM26" s="9"/>
      <c r="AN26" s="9"/>
      <c r="AO26" s="9"/>
      <c r="AP26" s="9"/>
      <c r="AQ26" s="9"/>
      <c r="AR26" s="9">
        <v>12000</v>
      </c>
      <c r="AS26" s="9">
        <v>22000</v>
      </c>
      <c r="AT26" s="9"/>
      <c r="AU26" s="19">
        <f>SUM(AI26:AQ26)+AR26+AS26</f>
        <v>13542400</v>
      </c>
      <c r="AV26" s="7"/>
      <c r="AW26" s="7"/>
      <c r="AX26" s="7"/>
      <c r="AY26" s="7"/>
      <c r="AZ26" s="7">
        <v>298918</v>
      </c>
      <c r="BA26" s="19">
        <f t="shared" si="3"/>
        <v>298918</v>
      </c>
    </row>
    <row r="27" spans="1:53" s="8" customFormat="1" ht="15" customHeight="1">
      <c r="A27" s="4"/>
      <c r="B27" s="5"/>
      <c r="C27" s="6"/>
      <c r="D27" s="9">
        <v>20311000000</v>
      </c>
      <c r="E27" s="11" t="s">
        <v>24</v>
      </c>
      <c r="F27" s="9"/>
      <c r="G27" s="9"/>
      <c r="H27" s="9"/>
      <c r="I27" s="9"/>
      <c r="J27" s="9">
        <v>21000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7">
        <f t="shared" si="0"/>
        <v>21000</v>
      </c>
      <c r="Y27" s="7"/>
      <c r="Z27" s="7"/>
      <c r="AA27" s="7"/>
      <c r="AB27" s="7"/>
      <c r="AC27" s="7"/>
      <c r="AD27" s="7"/>
      <c r="AE27" s="7"/>
      <c r="AF27" s="7"/>
      <c r="AG27" s="7"/>
      <c r="AH27" s="7">
        <f t="shared" si="1"/>
        <v>0</v>
      </c>
      <c r="AI27" s="18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19">
        <f t="shared" si="2"/>
        <v>0</v>
      </c>
      <c r="AV27" s="7"/>
      <c r="AW27" s="7"/>
      <c r="AX27" s="7"/>
      <c r="AY27" s="7"/>
      <c r="AZ27" s="7"/>
      <c r="BA27" s="19">
        <f t="shared" si="3"/>
        <v>0</v>
      </c>
    </row>
    <row r="28" spans="1:53" s="8" customFormat="1" ht="15.75">
      <c r="A28" s="4"/>
      <c r="B28" s="5"/>
      <c r="C28" s="6"/>
      <c r="D28" s="9">
        <v>20315000000</v>
      </c>
      <c r="E28" s="11" t="s">
        <v>25</v>
      </c>
      <c r="F28" s="9"/>
      <c r="G28" s="9"/>
      <c r="H28" s="9"/>
      <c r="I28" s="9"/>
      <c r="J28" s="9">
        <v>33500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7">
        <f t="shared" si="0"/>
        <v>33500</v>
      </c>
      <c r="Y28" s="7"/>
      <c r="Z28" s="7"/>
      <c r="AA28" s="7"/>
      <c r="AB28" s="7"/>
      <c r="AC28" s="7"/>
      <c r="AD28" s="7"/>
      <c r="AE28" s="7"/>
      <c r="AF28" s="7"/>
      <c r="AG28" s="7"/>
      <c r="AH28" s="7">
        <f t="shared" si="1"/>
        <v>0</v>
      </c>
      <c r="AI28" s="18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19">
        <f t="shared" si="2"/>
        <v>0</v>
      </c>
      <c r="AV28" s="7"/>
      <c r="AW28" s="7"/>
      <c r="AX28" s="7"/>
      <c r="AY28" s="7"/>
      <c r="AZ28" s="7"/>
      <c r="BA28" s="19">
        <f t="shared" si="3"/>
        <v>0</v>
      </c>
    </row>
    <row r="29" spans="1:53" s="8" customFormat="1" ht="15.75" customHeight="1">
      <c r="A29" s="4"/>
      <c r="B29" s="5"/>
      <c r="C29" s="6"/>
      <c r="D29" s="9">
        <v>20324000000</v>
      </c>
      <c r="E29" s="11" t="s">
        <v>26</v>
      </c>
      <c r="F29" s="9"/>
      <c r="G29" s="9"/>
      <c r="H29" s="9"/>
      <c r="I29" s="9"/>
      <c r="J29" s="9">
        <v>55000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7">
        <f t="shared" si="0"/>
        <v>55000</v>
      </c>
      <c r="Y29" s="7"/>
      <c r="Z29" s="7"/>
      <c r="AA29" s="7"/>
      <c r="AB29" s="7"/>
      <c r="AC29" s="7"/>
      <c r="AD29" s="7"/>
      <c r="AE29" s="7"/>
      <c r="AF29" s="7"/>
      <c r="AG29" s="7"/>
      <c r="AH29" s="7">
        <f t="shared" si="1"/>
        <v>0</v>
      </c>
      <c r="AI29" s="18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19">
        <f t="shared" si="2"/>
        <v>0</v>
      </c>
      <c r="AV29" s="7"/>
      <c r="AW29" s="7"/>
      <c r="AX29" s="7"/>
      <c r="AY29" s="7"/>
      <c r="AZ29" s="7"/>
      <c r="BA29" s="19">
        <f t="shared" si="3"/>
        <v>0</v>
      </c>
    </row>
    <row r="30" spans="1:53" s="8" customFormat="1" ht="15.75">
      <c r="A30" s="4"/>
      <c r="B30" s="5"/>
      <c r="C30" s="6"/>
      <c r="D30" s="9">
        <v>20511000000</v>
      </c>
      <c r="E30" s="10" t="s">
        <v>27</v>
      </c>
      <c r="F30" s="9">
        <v>76080</v>
      </c>
      <c r="G30" s="9">
        <v>22200</v>
      </c>
      <c r="H30" s="9">
        <v>27448</v>
      </c>
      <c r="I30" s="9"/>
      <c r="J30" s="9">
        <v>3111500</v>
      </c>
      <c r="K30" s="9">
        <v>752007</v>
      </c>
      <c r="L30" s="9">
        <v>435679</v>
      </c>
      <c r="M30" s="9">
        <v>446630</v>
      </c>
      <c r="N30" s="9">
        <v>513104</v>
      </c>
      <c r="O30" s="9">
        <v>74893</v>
      </c>
      <c r="P30" s="9"/>
      <c r="Q30" s="9"/>
      <c r="R30" s="9"/>
      <c r="S30" s="9"/>
      <c r="T30" s="9"/>
      <c r="U30" s="9"/>
      <c r="V30" s="9"/>
      <c r="W30" s="9">
        <v>10000</v>
      </c>
      <c r="X30" s="7">
        <f t="shared" si="0"/>
        <v>5469541</v>
      </c>
      <c r="Y30" s="7"/>
      <c r="Z30" s="7">
        <v>297528</v>
      </c>
      <c r="AA30" s="7"/>
      <c r="AB30" s="7">
        <v>100000</v>
      </c>
      <c r="AC30" s="7"/>
      <c r="AD30" s="7"/>
      <c r="AE30" s="7"/>
      <c r="AF30" s="7"/>
      <c r="AG30" s="7"/>
      <c r="AH30" s="7">
        <f t="shared" si="1"/>
        <v>397528</v>
      </c>
      <c r="AI30" s="18"/>
      <c r="AJ30" s="9"/>
      <c r="AK30" s="9">
        <v>43386</v>
      </c>
      <c r="AL30" s="9"/>
      <c r="AM30" s="9"/>
      <c r="AN30" s="9"/>
      <c r="AO30" s="9"/>
      <c r="AP30" s="9"/>
      <c r="AQ30" s="9"/>
      <c r="AR30" s="9"/>
      <c r="AS30" s="9"/>
      <c r="AT30" s="9"/>
      <c r="AU30" s="19">
        <f t="shared" si="2"/>
        <v>43386</v>
      </c>
      <c r="AV30" s="7"/>
      <c r="AW30" s="7"/>
      <c r="AX30" s="7"/>
      <c r="AY30" s="7"/>
      <c r="AZ30" s="7"/>
      <c r="BA30" s="19">
        <f t="shared" si="3"/>
        <v>0</v>
      </c>
    </row>
    <row r="31" spans="1:53" s="8" customFormat="1" ht="15.75">
      <c r="A31" s="12"/>
      <c r="B31" s="20"/>
      <c r="C31" s="14"/>
      <c r="D31" s="9">
        <v>20100000000</v>
      </c>
      <c r="E31" s="10" t="s">
        <v>35</v>
      </c>
      <c r="F31" s="9"/>
      <c r="G31" s="9"/>
      <c r="H31" s="9"/>
      <c r="I31" s="9">
        <v>706330</v>
      </c>
      <c r="J31" s="9"/>
      <c r="K31" s="9"/>
      <c r="L31" s="9"/>
      <c r="M31" s="9"/>
      <c r="N31" s="9"/>
      <c r="O31" s="9"/>
      <c r="P31" s="9"/>
      <c r="Q31" s="9">
        <v>42000</v>
      </c>
      <c r="R31" s="9">
        <v>27500</v>
      </c>
      <c r="S31" s="9">
        <v>102200</v>
      </c>
      <c r="T31" s="9">
        <v>49540</v>
      </c>
      <c r="U31" s="9"/>
      <c r="V31" s="9"/>
      <c r="W31" s="9"/>
      <c r="X31" s="7">
        <f t="shared" si="0"/>
        <v>927570</v>
      </c>
      <c r="Y31" s="7"/>
      <c r="Z31" s="7"/>
      <c r="AA31" s="7"/>
      <c r="AB31" s="7"/>
      <c r="AC31" s="7"/>
      <c r="AD31" s="7">
        <v>1757885</v>
      </c>
      <c r="AE31" s="7"/>
      <c r="AF31" s="7">
        <v>1881279</v>
      </c>
      <c r="AG31" s="7"/>
      <c r="AH31" s="7">
        <f t="shared" si="1"/>
        <v>3639164</v>
      </c>
      <c r="AI31" s="18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>
        <v>4000</v>
      </c>
      <c r="AU31" s="19">
        <f>AT31</f>
        <v>4000</v>
      </c>
      <c r="AV31" s="7"/>
      <c r="AW31" s="7"/>
      <c r="AX31" s="7"/>
      <c r="AY31" s="7"/>
      <c r="AZ31" s="7"/>
      <c r="BA31" s="19">
        <f t="shared" si="3"/>
        <v>0</v>
      </c>
    </row>
    <row r="32" spans="1:53" s="8" customFormat="1" ht="15.75">
      <c r="A32" s="12"/>
      <c r="B32" s="20"/>
      <c r="C32" s="14"/>
      <c r="D32" s="9"/>
      <c r="E32" s="10" t="s">
        <v>47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7">
        <f t="shared" si="0"/>
        <v>0</v>
      </c>
      <c r="Y32" s="7"/>
      <c r="Z32" s="7"/>
      <c r="AA32" s="7"/>
      <c r="AB32" s="7"/>
      <c r="AC32" s="7"/>
      <c r="AD32" s="7"/>
      <c r="AE32" s="7"/>
      <c r="AF32" s="7"/>
      <c r="AG32" s="7"/>
      <c r="AH32" s="7">
        <f t="shared" si="1"/>
        <v>0</v>
      </c>
      <c r="AI32" s="18"/>
      <c r="AJ32" s="9"/>
      <c r="AK32" s="9"/>
      <c r="AL32" s="9">
        <v>160000</v>
      </c>
      <c r="AM32" s="9">
        <v>73529</v>
      </c>
      <c r="AN32" s="9">
        <v>200000</v>
      </c>
      <c r="AO32" s="9">
        <v>30000</v>
      </c>
      <c r="AP32" s="9">
        <v>100000</v>
      </c>
      <c r="AQ32" s="9"/>
      <c r="AR32" s="9"/>
      <c r="AS32" s="9"/>
      <c r="AT32" s="9"/>
      <c r="AU32" s="19">
        <f t="shared" si="2"/>
        <v>563529</v>
      </c>
      <c r="AV32" s="7">
        <v>200000</v>
      </c>
      <c r="AW32" s="7">
        <v>100000</v>
      </c>
      <c r="AX32" s="7">
        <v>20000</v>
      </c>
      <c r="AY32" s="7"/>
      <c r="AZ32" s="7"/>
      <c r="BA32" s="19">
        <f t="shared" si="3"/>
        <v>320000</v>
      </c>
    </row>
    <row r="33" spans="1:53" s="8" customFormat="1" ht="15.75">
      <c r="A33" s="12">
        <v>13</v>
      </c>
      <c r="B33" s="13" t="s">
        <v>3</v>
      </c>
      <c r="C33" s="14">
        <v>0</v>
      </c>
      <c r="D33" s="7" t="s">
        <v>28</v>
      </c>
      <c r="E33" s="15" t="s">
        <v>29</v>
      </c>
      <c r="F33" s="7">
        <f aca="true" t="shared" si="4" ref="F33:P33">SUM(F16:F30)</f>
        <v>576700</v>
      </c>
      <c r="G33" s="7">
        <f t="shared" si="4"/>
        <v>161760</v>
      </c>
      <c r="H33" s="7">
        <f t="shared" si="4"/>
        <v>27448</v>
      </c>
      <c r="I33" s="7">
        <f>SUM(I16:I31)</f>
        <v>706330</v>
      </c>
      <c r="J33" s="7">
        <f t="shared" si="4"/>
        <v>3253130</v>
      </c>
      <c r="K33" s="7">
        <f t="shared" si="4"/>
        <v>756952</v>
      </c>
      <c r="L33" s="7">
        <f t="shared" si="4"/>
        <v>963263</v>
      </c>
      <c r="M33" s="7">
        <f t="shared" si="4"/>
        <v>446630</v>
      </c>
      <c r="N33" s="7">
        <f t="shared" si="4"/>
        <v>513104</v>
      </c>
      <c r="O33" s="7">
        <f t="shared" si="4"/>
        <v>74893</v>
      </c>
      <c r="P33" s="7">
        <f t="shared" si="4"/>
        <v>200000</v>
      </c>
      <c r="Q33" s="7">
        <f aca="true" t="shared" si="5" ref="Q33:W33">SUM(Q16:Q32)</f>
        <v>42000</v>
      </c>
      <c r="R33" s="7">
        <f t="shared" si="5"/>
        <v>27500</v>
      </c>
      <c r="S33" s="7">
        <f t="shared" si="5"/>
        <v>102200</v>
      </c>
      <c r="T33" s="7">
        <f t="shared" si="5"/>
        <v>49540</v>
      </c>
      <c r="U33" s="7">
        <f t="shared" si="5"/>
        <v>52510</v>
      </c>
      <c r="V33" s="7">
        <f t="shared" si="5"/>
        <v>172050</v>
      </c>
      <c r="W33" s="7">
        <f t="shared" si="5"/>
        <v>75000</v>
      </c>
      <c r="X33" s="7">
        <f>SUM(F33:W33)</f>
        <v>8201010</v>
      </c>
      <c r="Y33" s="7">
        <f>SUM(Y16:Y31)</f>
        <v>67080</v>
      </c>
      <c r="Z33" s="7">
        <f>SUM(Z16:Z31)</f>
        <v>1444550</v>
      </c>
      <c r="AA33" s="7">
        <f>SUM(AA16:AA31)</f>
        <v>2363812</v>
      </c>
      <c r="AB33" s="7">
        <f>SUM(AB16:AB31)</f>
        <v>100000</v>
      </c>
      <c r="AC33" s="7">
        <f>SUM(AC16:AC31)</f>
        <v>1190514</v>
      </c>
      <c r="AD33" s="7">
        <f>SUM(AD16:AD32)</f>
        <v>1757885</v>
      </c>
      <c r="AE33" s="7">
        <f>SUM(AE16:AE31)</f>
        <v>119000</v>
      </c>
      <c r="AF33" s="29">
        <f>SUM(AF16:AF32)</f>
        <v>1881279</v>
      </c>
      <c r="AG33" s="29">
        <f>SUM(AG16:AG32)</f>
        <v>30000</v>
      </c>
      <c r="AH33" s="7">
        <f t="shared" si="1"/>
        <v>8954120</v>
      </c>
      <c r="AI33" s="19">
        <f>AI16+AI17+AI18+AI19+AI20+AI21+AI22+AI23+AI24+AI25+AI26+AI30</f>
        <v>13257220</v>
      </c>
      <c r="AJ33" s="9">
        <f>AJ16+AJ17+AJ18+AJ19+AJ20+AJ21+AJ22+AJ23+AJ24+AJ25+AJ26+AJ27+AJ28+AJ29+AJ30</f>
        <v>2853780</v>
      </c>
      <c r="AK33" s="9">
        <f>AK16+AK17+AK18+AK19+AK20+AK21+AK22+AK23+AK24+AK25+AK26+AK27+AK28+AK29+AK30</f>
        <v>43386</v>
      </c>
      <c r="AL33" s="9">
        <f>AL16+AL17+AL18+AL19+AL20+AL21+AL22+AL23+AL24+AL25+AL26+AL27+AL28+AL29+AL30+AL31+AL32</f>
        <v>160000</v>
      </c>
      <c r="AM33" s="9">
        <f>AM16+AM17+AM18+AM19+AM20+AM21+AM22+AM23+AM24+AM25+AM26+AM27+AM28+AM29+AM30+AM31+AM32</f>
        <v>73529</v>
      </c>
      <c r="AN33" s="9">
        <f>AN16+AN17+AN18+AN19+AN20+AN21+AN22+AN23+AN24+AN25+AN26+AN27+AN28+AN29+AN30+AN31+AN32</f>
        <v>200000</v>
      </c>
      <c r="AO33" s="9">
        <f>AO16+AO17+AO18+AO19+AO20+AO21+AO22+AO23+AO24+AO25+AO26+AO27+AO28+AO29+AO30+AO31+AO32</f>
        <v>30000</v>
      </c>
      <c r="AP33" s="9">
        <f>AP16+AP17+AP18+AP19+AP20+AP21+AP22+AP23+AP24+AP25+AP26+AP27+AP28+AP29+AP30+AP31+AP32</f>
        <v>100000</v>
      </c>
      <c r="AQ33" s="9">
        <f>AQ16+AQ17+AQ18+AQ19+AQ20+AQ21+AQ22+AQ23+AQ24+AQ25+AQ26+AQ27+AQ28+AQ29+AQ30</f>
        <v>60000</v>
      </c>
      <c r="AR33" s="9">
        <f>AR16+AR17+AR18+AR19+AR23+AR20+AR21+AR22+AR24+AR25+AR26+AR27+AR28+AR29+AR30+AR31+AR32</f>
        <v>12000</v>
      </c>
      <c r="AS33" s="9">
        <f>AS16+AS17+AS18+AS19+AS23+AS20+AS21+AS22+AS24+AS25+AS26+AS27+AS28+AS29+AS30+AS31+AS32</f>
        <v>22000</v>
      </c>
      <c r="AT33" s="9">
        <f>AT16+AT17+AT18+AT20+AT19+AT21+AT22+AT23+AT24+AT25+AT26+AT27+AT28+AT29+AT30+AT31+AT32</f>
        <v>4000</v>
      </c>
      <c r="AU33" s="19">
        <f>SUM(AI33:AQ33)+AT33+AR33+AS33</f>
        <v>16815915</v>
      </c>
      <c r="AV33" s="7">
        <f>AV32</f>
        <v>200000</v>
      </c>
      <c r="AW33" s="7">
        <f>AW32</f>
        <v>100000</v>
      </c>
      <c r="AX33" s="7">
        <f>AX32</f>
        <v>20000</v>
      </c>
      <c r="AY33" s="7">
        <f>SUM(AY16:AY32)</f>
        <v>800000</v>
      </c>
      <c r="AZ33" s="7">
        <f>SUM(AZ16:AZ32)</f>
        <v>448592</v>
      </c>
      <c r="BA33" s="19">
        <f t="shared" si="3"/>
        <v>1568592</v>
      </c>
    </row>
    <row r="34" spans="1:53" s="8" customFormat="1" ht="4.5" customHeight="1">
      <c r="A34" s="21"/>
      <c r="B34" s="22"/>
      <c r="C34" s="23"/>
      <c r="D34" s="24"/>
      <c r="E34" s="25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7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4"/>
      <c r="AW34" s="24"/>
      <c r="AX34" s="24"/>
      <c r="AY34" s="24"/>
      <c r="AZ34" s="24"/>
      <c r="BA34" s="27"/>
    </row>
    <row r="35" spans="1:53" ht="14.25" customHeight="1">
      <c r="A35" s="16"/>
      <c r="D35" s="58" t="s">
        <v>75</v>
      </c>
      <c r="E35" s="5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</row>
    <row r="36" spans="1:53" ht="15.75">
      <c r="A36" s="16"/>
      <c r="D36" s="8" t="s">
        <v>87</v>
      </c>
      <c r="E36" s="5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 t="s">
        <v>86</v>
      </c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 t="s">
        <v>86</v>
      </c>
      <c r="AT36" s="8"/>
      <c r="AU36" s="8"/>
      <c r="AV36" s="8"/>
      <c r="AW36" s="8"/>
      <c r="AX36" s="8"/>
      <c r="AY36" s="8"/>
      <c r="AZ36" s="8"/>
      <c r="BA36" s="8" t="s">
        <v>86</v>
      </c>
    </row>
    <row r="37" ht="12.75">
      <c r="A37" s="16"/>
    </row>
    <row r="38" ht="15.75" thickBot="1">
      <c r="C38" s="17"/>
    </row>
    <row r="48" ht="45.75" customHeight="1"/>
  </sheetData>
  <sheetProtection/>
  <mergeCells count="28">
    <mergeCell ref="F12:R12"/>
    <mergeCell ref="S12:W12"/>
    <mergeCell ref="AI11:AU11"/>
    <mergeCell ref="AV11:BA11"/>
    <mergeCell ref="AV9:BA9"/>
    <mergeCell ref="AG9:AU9"/>
    <mergeCell ref="S9:AF9"/>
    <mergeCell ref="F9:R9"/>
    <mergeCell ref="D35:E35"/>
    <mergeCell ref="AG13:AG14"/>
    <mergeCell ref="F11:R11"/>
    <mergeCell ref="S11:AF11"/>
    <mergeCell ref="AG11:AH11"/>
    <mergeCell ref="F13:R13"/>
    <mergeCell ref="S13:W13"/>
    <mergeCell ref="AV13:AZ13"/>
    <mergeCell ref="AI13:AT13"/>
    <mergeCell ref="D11:D14"/>
    <mergeCell ref="E11:E14"/>
    <mergeCell ref="AH12:AH14"/>
    <mergeCell ref="P5:Q5"/>
    <mergeCell ref="Y12:AF12"/>
    <mergeCell ref="Y13:AF13"/>
    <mergeCell ref="AI12:AU12"/>
    <mergeCell ref="AU13:AU14"/>
    <mergeCell ref="X12:X14"/>
    <mergeCell ref="BA13:BA14"/>
    <mergeCell ref="AV12:BA12"/>
  </mergeCells>
  <printOptions horizontalCentered="1"/>
  <pageMargins left="0.7874015748031497" right="0.7874015748031497" top="1.1811023622047245" bottom="0.3937007874015748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</dc:creator>
  <cp:keywords/>
  <dc:description/>
  <cp:lastModifiedBy>R-525</cp:lastModifiedBy>
  <cp:lastPrinted>2019-04-25T13:21:17Z</cp:lastPrinted>
  <dcterms:created xsi:type="dcterms:W3CDTF">2018-12-17T14:06:49Z</dcterms:created>
  <dcterms:modified xsi:type="dcterms:W3CDTF">2019-04-25T13:21:32Z</dcterms:modified>
  <cp:category/>
  <cp:version/>
  <cp:contentType/>
  <cp:contentStatus/>
</cp:coreProperties>
</file>