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>
    <definedName name="_xlnm.Print_Area" localSheetId="0">'Лист1'!$A$1:$P$139</definedName>
  </definedNames>
  <calcPr fullCalcOnLoad="1"/>
</workbook>
</file>

<file path=xl/sharedStrings.xml><?xml version="1.0" encoding="utf-8"?>
<sst xmlns="http://schemas.openxmlformats.org/spreadsheetml/2006/main" count="370" uniqueCount="297">
  <si>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</si>
  <si>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</si>
  <si>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</si>
  <si>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</si>
  <si>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</si>
  <si>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</si>
  <si>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</si>
  <si>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</si>
  <si>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</si>
  <si>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</si>
  <si>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</si>
  <si>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</si>
  <si>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</si>
  <si>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</si>
  <si>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</si>
  <si>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</si>
  <si>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</si>
  <si>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</si>
  <si>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</si>
  <si>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</si>
  <si>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</si>
  <si>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</si>
  <si>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</si>
  <si>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</si>
  <si>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</si>
  <si>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</si>
  <si>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</si>
  <si>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</si>
  <si>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</si>
  <si>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</si>
  <si>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</si>
  <si>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</si>
  <si>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</si>
  <si>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</si>
  <si>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</si>
  <si>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</si>
  <si>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</si>
  <si>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</si>
  <si>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</si>
  <si>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</si>
  <si>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</si>
  <si>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</si>
  <si>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</si>
  <si>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</si>
  <si>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</si>
  <si>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</si>
  <si>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</si>
  <si>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</si>
  <si>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</si>
  <si>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</si>
  <si>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0217322</t>
  </si>
  <si>
    <t>0443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</si>
  <si>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</si>
  <si>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</si>
  <si>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</si>
  <si>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</si>
  <si>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</si>
  <si>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</si>
  <si>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</si>
  <si>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</si>
  <si>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</si>
  <si>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</si>
  <si>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</si>
  <si>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</si>
  <si>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</si>
  <si>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</si>
  <si>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</si>
  <si>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</si>
  <si>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</si>
  <si>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</si>
  <si>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</si>
  <si>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</si>
  <si>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</si>
  <si>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</si>
  <si>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</si>
  <si>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</si>
  <si>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</si>
  <si>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</si>
  <si>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</si>
  <si>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</si>
  <si>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</si>
  <si>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</si>
  <si>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</si>
  <si>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</si>
  <si>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</si>
  <si>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</si>
  <si>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</si>
  <si>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</si>
  <si>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</si>
  <si>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</si>
  <si>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0617363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</si>
  <si>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</si>
  <si>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</si>
  <si>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</si>
  <si>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</si>
  <si>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</si>
  <si>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</si>
  <si>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</si>
  <si>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</si>
  <si>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</si>
  <si>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</si>
  <si>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</si>
  <si>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</si>
  <si>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</si>
  <si>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</si>
  <si>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</si>
  <si>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</si>
  <si>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</si>
  <si>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</si>
  <si>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</si>
  <si>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</si>
  <si>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</si>
  <si>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</si>
  <si>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</si>
  <si>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</si>
  <si>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</si>
  <si>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</si>
  <si>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</si>
  <si>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</si>
  <si>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</si>
  <si>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</si>
  <si>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</si>
  <si>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</si>
  <si>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</si>
  <si>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</si>
  <si>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</si>
  <si>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</si>
  <si>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</si>
  <si>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</si>
  <si>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</si>
  <si>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</si>
  <si>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</si>
  <si>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</si>
  <si>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</si>
  <si>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</si>
  <si>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</si>
  <si>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</si>
  <si>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</si>
  <si>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</si>
  <si>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</si>
  <si>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</si>
  <si>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</si>
  <si>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</si>
  <si>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</si>
  <si>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</si>
  <si>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</si>
  <si>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</si>
  <si>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</si>
  <si>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</si>
  <si>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</si>
  <si>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</si>
  <si>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</si>
  <si>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</si>
  <si>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</si>
  <si>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</si>
  <si>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</si>
  <si>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</si>
  <si>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</si>
  <si>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</si>
  <si>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</si>
  <si>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</si>
  <si>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</si>
  <si>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</si>
  <si>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</si>
  <si>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</si>
  <si>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</si>
  <si>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</si>
  <si>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</si>
  <si>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</si>
  <si>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</si>
  <si>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</si>
  <si>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</si>
  <si>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</si>
  <si>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</si>
  <si>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</si>
  <si>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</si>
  <si>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</si>
  <si>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</si>
  <si>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</si>
  <si>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</si>
  <si>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</si>
  <si>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</si>
  <si>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</si>
  <si>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</si>
  <si>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</si>
  <si>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</si>
  <si>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</si>
  <si>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</si>
  <si>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</si>
  <si>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</si>
  <si>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</si>
  <si>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</si>
  <si>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</si>
  <si>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</si>
  <si>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</si>
  <si>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</si>
  <si>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</si>
  <si>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</si>
  <si>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</si>
  <si>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</si>
  <si>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</si>
  <si>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</si>
  <si>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</si>
  <si>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</si>
  <si>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</si>
  <si>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</si>
  <si>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</si>
  <si>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</si>
  <si>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</si>
  <si>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</si>
  <si>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</si>
  <si>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</si>
  <si>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</si>
  <si>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</si>
  <si>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</si>
  <si>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</si>
  <si>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</si>
  <si>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</si>
  <si>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</si>
  <si>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</si>
  <si>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</si>
  <si>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</si>
  <si>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</si>
  <si>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</si>
  <si>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1117323</t>
  </si>
  <si>
    <t>7323</t>
  </si>
  <si>
    <t>Будівництво установ та закладів соціальної сфери</t>
  </si>
  <si>
    <t>3700000</t>
  </si>
  <si>
    <t>3710000</t>
  </si>
  <si>
    <t>3718700</t>
  </si>
  <si>
    <t>0133</t>
  </si>
  <si>
    <t>8700</t>
  </si>
  <si>
    <t>Резервний фонд</t>
  </si>
  <si>
    <t>3719570</t>
  </si>
  <si>
    <t>0180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</si>
  <si>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</si>
  <si>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</si>
  <si>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</si>
  <si>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</si>
  <si>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</si>
  <si>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</si>
  <si>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</si>
  <si>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</si>
  <si>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</si>
  <si>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</si>
  <si>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</si>
  <si>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</si>
  <si>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видатків районного бюджету на 2019 рік</t>
  </si>
  <si>
    <t>Додаток 2</t>
  </si>
  <si>
    <t>до рішення районної ради</t>
  </si>
  <si>
    <t>(XLIV позачергова сесія VII скликання)</t>
  </si>
  <si>
    <t xml:space="preserve">в редакції рішення районної ради 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</si>
  <si>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</si>
  <si>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</si>
  <si>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</si>
  <si>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</si>
  <si>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</si>
  <si>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</si>
  <si>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2019 року</t>
  </si>
  <si>
    <t>в т.ч. за рахунок медичної субвенції 2019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</si>
  <si>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</si>
  <si>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</si>
  <si>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</si>
  <si>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</si>
  <si>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відповідної субвенції з державного бюджету</t>
  </si>
  <si>
    <t>Житлово-комунальне господарство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</si>
  <si>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</t>
  </si>
  <si>
    <t>7300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</si>
  <si>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</si>
  <si>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</si>
  <si>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</si>
  <si>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2019 року</t>
  </si>
  <si>
    <t>в т.ч. за рахунок додаткової дотації з державного бюджету</t>
  </si>
  <si>
    <t>в т.ч. надання державної підтримки особам з особливими освітніми потребами  за рахунок відповідної субвенції з державного бюджету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</si>
  <si>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</si>
  <si>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</si>
  <si>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</si>
  <si>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</si>
  <si>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</si>
  <si>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</si>
  <si>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</si>
  <si>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</si>
  <si>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</si>
  <si>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</si>
  <si>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</si>
  <si>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</si>
  <si>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</si>
  <si>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</si>
  <si>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</si>
  <si>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Інша діяльність</t>
  </si>
  <si>
    <t>9000</t>
  </si>
  <si>
    <t>Міжбюджетні трансферти</t>
  </si>
  <si>
    <t>Керуючий справами виконавчого апарату районної ради</t>
  </si>
  <si>
    <t>від 14 березня 2019 року № 1031-VII</t>
  </si>
  <si>
    <t>(XLVІІІ позачергова сесія VІІ скликання)</t>
  </si>
  <si>
    <t>К. ФРОЛОВ</t>
  </si>
  <si>
    <t xml:space="preserve">від 21 грудня 2018 року № 956-VII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</si>
</sst>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2" fontId="0" fillId="0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0" fillId="0" borderId="10" xfId="54" applyNumberFormat="1" applyFont="1" applyFill="1" applyBorder="1" applyAlignment="1" quotePrefix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20" fillId="0" borderId="10" xfId="54" applyFont="1" applyFill="1" applyBorder="1" applyAlignment="1" quotePrefix="1">
      <alignment horizontal="center" vertical="center" wrapText="1"/>
      <protection/>
    </xf>
    <xf numFmtId="2" fontId="20" fillId="0" borderId="10" xfId="54" applyNumberFormat="1" applyFont="1" applyFill="1" applyBorder="1" applyAlignment="1" quotePrefix="1">
      <alignment horizontal="center" vertical="center" wrapText="1"/>
      <protection/>
    </xf>
    <xf numFmtId="0" fontId="19" fillId="0" borderId="10" xfId="54" applyFont="1" applyFill="1" applyBorder="1" applyAlignment="1">
      <alignment horizontal="justify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54" applyNumberFormat="1" applyFont="1" applyFill="1" applyBorder="1" applyAlignment="1" quotePrefix="1">
      <alignment vertical="center" wrapText="1"/>
      <protection/>
    </xf>
    <xf numFmtId="0" fontId="19" fillId="0" borderId="10" xfId="54" applyFont="1" applyFill="1" applyBorder="1" applyAlignment="1" quotePrefix="1">
      <alignment horizontal="center" vertical="center" wrapText="1"/>
      <protection/>
    </xf>
    <xf numFmtId="2" fontId="19" fillId="0" borderId="10" xfId="54" applyNumberFormat="1" applyFont="1" applyFill="1" applyBorder="1" applyAlignment="1" quotePrefix="1">
      <alignment horizontal="center" vertical="center" wrapText="1"/>
      <protection/>
    </xf>
    <xf numFmtId="2" fontId="20" fillId="0" borderId="10" xfId="54" applyNumberFormat="1" applyFont="1" applyFill="1" applyBorder="1" applyAlignment="1">
      <alignment vertical="center" wrapText="1"/>
      <protection/>
    </xf>
    <xf numFmtId="2" fontId="22" fillId="0" borderId="10" xfId="0" applyNumberFormat="1" applyFont="1" applyFill="1" applyBorder="1" applyAlignment="1">
      <alignment vertical="center" wrapText="1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 quotePrefix="1">
      <alignment horizontal="center" vertical="center" wrapText="1"/>
      <protection/>
    </xf>
    <xf numFmtId="2" fontId="19" fillId="0" borderId="10" xfId="54" applyNumberFormat="1" applyFont="1" applyFill="1" applyBorder="1" applyAlignment="1" quotePrefix="1">
      <alignment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2" fontId="19" fillId="0" borderId="10" xfId="54" applyNumberFormat="1" applyFont="1" applyFill="1" applyBorder="1" applyAlignment="1">
      <alignment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54" applyFont="1" applyFill="1">
      <alignment/>
      <protection/>
    </xf>
    <xf numFmtId="0" fontId="18" fillId="0" borderId="10" xfId="0" applyFont="1" applyFill="1" applyBorder="1" applyAlignment="1">
      <alignment horizontal="center" vertical="center" wrapText="1"/>
    </xf>
    <xf numFmtId="0" fontId="21" fillId="0" borderId="0" xfId="52" applyFont="1" applyFill="1" applyBorder="1" applyAlignment="1">
      <alignment horizontal="right"/>
      <protection/>
    </xf>
    <xf numFmtId="0" fontId="18" fillId="0" borderId="0" xfId="52" applyFont="1" applyFill="1" applyAlignment="1">
      <alignment horizontal="right"/>
      <protection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28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view="pageBreakPreview" zoomScale="55" zoomScaleNormal="55" zoomScaleSheetLayoutView="55" zoomScalePageLayoutView="0" workbookViewId="0" topLeftCell="A115">
      <selection activeCell="A139" sqref="A139:K139"/>
    </sheetView>
  </sheetViews>
  <sheetFormatPr defaultColWidth="9.140625" defaultRowHeight="12.75"/>
  <cols>
    <col min="1" max="3" width="12.00390625" style="3" customWidth="1"/>
    <col min="4" max="4" width="40.7109375" style="3" customWidth="1"/>
    <col min="5" max="5" width="16.140625" style="3" customWidth="1"/>
    <col min="6" max="6" width="16.8515625" style="3" customWidth="1"/>
    <col min="7" max="7" width="15.57421875" style="3" customWidth="1"/>
    <col min="8" max="8" width="14.7109375" style="3" customWidth="1"/>
    <col min="9" max="9" width="13.7109375" style="3" customWidth="1"/>
    <col min="10" max="10" width="15.421875" style="3" bestFit="1" customWidth="1"/>
    <col min="11" max="11" width="15.00390625" style="3" customWidth="1"/>
    <col min="12" max="14" width="13.7109375" style="3" customWidth="1"/>
    <col min="15" max="15" width="15.7109375" style="3" customWidth="1"/>
    <col min="16" max="16" width="16.8515625" style="3" customWidth="1"/>
    <col min="17" max="16384" width="9.140625" style="3" customWidth="1"/>
  </cols>
  <sheetData>
    <row r="1" spans="11:16" ht="15.75">
      <c r="K1" s="36" t="s">
        <v>248</v>
      </c>
      <c r="L1" s="37"/>
      <c r="M1" s="37"/>
      <c r="N1" s="37"/>
      <c r="O1" s="37"/>
      <c r="P1" s="37"/>
    </row>
    <row r="2" spans="11:16" ht="15.75">
      <c r="K2" s="36" t="s">
        <v>249</v>
      </c>
      <c r="L2" s="37"/>
      <c r="M2" s="37"/>
      <c r="N2" s="37"/>
      <c r="O2" s="37"/>
      <c r="P2" s="37"/>
    </row>
    <row r="3" spans="11:16" ht="15.75">
      <c r="K3" s="36" t="s">
        <v>296</v>
      </c>
      <c r="L3" s="37"/>
      <c r="M3" s="37"/>
      <c r="N3" s="37"/>
      <c r="O3" s="37"/>
      <c r="P3" s="37"/>
    </row>
    <row r="4" spans="11:16" ht="15.75">
      <c r="K4" s="36" t="s">
        <v>250</v>
      </c>
      <c r="L4" s="37"/>
      <c r="M4" s="37"/>
      <c r="N4" s="37"/>
      <c r="O4" s="37"/>
      <c r="P4" s="37"/>
    </row>
    <row r="5" spans="11:16" ht="15.75">
      <c r="K5" s="36" t="s">
        <v>251</v>
      </c>
      <c r="L5" s="37"/>
      <c r="M5" s="37"/>
      <c r="N5" s="37"/>
      <c r="O5" s="37"/>
      <c r="P5" s="37"/>
    </row>
    <row r="6" spans="11:16" ht="15.75">
      <c r="K6" s="36" t="s">
        <v>293</v>
      </c>
      <c r="L6" s="37"/>
      <c r="M6" s="37"/>
      <c r="N6" s="37"/>
      <c r="O6" s="37"/>
      <c r="P6" s="37"/>
    </row>
    <row r="7" spans="11:16" ht="15.75">
      <c r="K7" s="36" t="s">
        <v>294</v>
      </c>
      <c r="L7" s="37"/>
      <c r="M7" s="37"/>
      <c r="N7" s="37"/>
      <c r="O7" s="37"/>
      <c r="P7" s="37"/>
    </row>
    <row r="9" spans="1:16" ht="18.75">
      <c r="A9" s="38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8.75">
      <c r="A10" s="38" t="s">
        <v>247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8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 t="s">
        <v>1</v>
      </c>
    </row>
    <row r="12" spans="1:16" ht="15.75">
      <c r="A12" s="35" t="s">
        <v>2</v>
      </c>
      <c r="B12" s="35" t="s">
        <v>3</v>
      </c>
      <c r="C12" s="35" t="s">
        <v>4</v>
      </c>
      <c r="D12" s="35" t="s">
        <v>5</v>
      </c>
      <c r="E12" s="35" t="s">
        <v>6</v>
      </c>
      <c r="F12" s="35"/>
      <c r="G12" s="35"/>
      <c r="H12" s="35"/>
      <c r="I12" s="35"/>
      <c r="J12" s="35" t="s">
        <v>13</v>
      </c>
      <c r="K12" s="35"/>
      <c r="L12" s="35"/>
      <c r="M12" s="35"/>
      <c r="N12" s="35"/>
      <c r="O12" s="35"/>
      <c r="P12" s="35" t="s">
        <v>15</v>
      </c>
    </row>
    <row r="13" spans="1:16" ht="15.75">
      <c r="A13" s="35"/>
      <c r="B13" s="35"/>
      <c r="C13" s="35"/>
      <c r="D13" s="35"/>
      <c r="E13" s="35" t="s">
        <v>7</v>
      </c>
      <c r="F13" s="35" t="s">
        <v>8</v>
      </c>
      <c r="G13" s="35" t="s">
        <v>9</v>
      </c>
      <c r="H13" s="35"/>
      <c r="I13" s="35" t="s">
        <v>12</v>
      </c>
      <c r="J13" s="35" t="s">
        <v>7</v>
      </c>
      <c r="K13" s="35" t="s">
        <v>14</v>
      </c>
      <c r="L13" s="35" t="s">
        <v>8</v>
      </c>
      <c r="M13" s="35" t="s">
        <v>9</v>
      </c>
      <c r="N13" s="35"/>
      <c r="O13" s="35" t="s">
        <v>12</v>
      </c>
      <c r="P13" s="35"/>
    </row>
    <row r="14" spans="1:16" ht="12.75">
      <c r="A14" s="35"/>
      <c r="B14" s="35"/>
      <c r="C14" s="35"/>
      <c r="D14" s="35"/>
      <c r="E14" s="35"/>
      <c r="F14" s="35"/>
      <c r="G14" s="35" t="s">
        <v>10</v>
      </c>
      <c r="H14" s="35" t="s">
        <v>11</v>
      </c>
      <c r="I14" s="35"/>
      <c r="J14" s="35"/>
      <c r="K14" s="35"/>
      <c r="L14" s="35"/>
      <c r="M14" s="35" t="s">
        <v>10</v>
      </c>
      <c r="N14" s="35" t="s">
        <v>11</v>
      </c>
      <c r="O14" s="35"/>
      <c r="P14" s="35"/>
    </row>
    <row r="15" spans="1:16" ht="4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1.5">
      <c r="A17" s="6" t="s">
        <v>16</v>
      </c>
      <c r="B17" s="7"/>
      <c r="C17" s="8"/>
      <c r="D17" s="9" t="s">
        <v>252</v>
      </c>
      <c r="E17" s="10">
        <v>3437296</v>
      </c>
      <c r="F17" s="10">
        <v>3437296</v>
      </c>
      <c r="G17" s="10">
        <v>2110485</v>
      </c>
      <c r="H17" s="10">
        <v>327504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 aca="true" t="shared" si="0" ref="P17:P25">E17+J17</f>
        <v>3437296</v>
      </c>
    </row>
    <row r="18" spans="1:16" ht="31.5">
      <c r="A18" s="6" t="s">
        <v>17</v>
      </c>
      <c r="B18" s="7"/>
      <c r="C18" s="8"/>
      <c r="D18" s="9" t="s">
        <v>253</v>
      </c>
      <c r="E18" s="10">
        <v>3437296</v>
      </c>
      <c r="F18" s="10">
        <v>3437296</v>
      </c>
      <c r="G18" s="10">
        <v>2110485</v>
      </c>
      <c r="H18" s="10">
        <v>327504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3437296</v>
      </c>
    </row>
    <row r="19" spans="1:16" ht="94.5">
      <c r="A19" s="11" t="s">
        <v>18</v>
      </c>
      <c r="B19" s="11" t="s">
        <v>20</v>
      </c>
      <c r="C19" s="12" t="s">
        <v>19</v>
      </c>
      <c r="D19" s="13" t="s">
        <v>21</v>
      </c>
      <c r="E19" s="14">
        <v>3068296</v>
      </c>
      <c r="F19" s="14">
        <v>3068296</v>
      </c>
      <c r="G19" s="14">
        <v>2110485</v>
      </c>
      <c r="H19" s="14">
        <v>327504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3068296</v>
      </c>
    </row>
    <row r="20" spans="1:16" ht="31.5">
      <c r="A20" s="11"/>
      <c r="B20" s="15">
        <v>7300</v>
      </c>
      <c r="C20" s="16"/>
      <c r="D20" s="17" t="s">
        <v>254</v>
      </c>
      <c r="E20" s="14">
        <f aca="true" t="shared" si="1" ref="E20:O20">E21</f>
        <v>369000</v>
      </c>
      <c r="F20" s="14">
        <f t="shared" si="1"/>
        <v>369000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0</v>
      </c>
      <c r="P20" s="14">
        <f t="shared" si="0"/>
        <v>369000</v>
      </c>
    </row>
    <row r="21" spans="1:16" ht="31.5">
      <c r="A21" s="11" t="s">
        <v>22</v>
      </c>
      <c r="B21" s="11" t="s">
        <v>24</v>
      </c>
      <c r="C21" s="12" t="s">
        <v>23</v>
      </c>
      <c r="D21" s="13" t="s">
        <v>25</v>
      </c>
      <c r="E21" s="14">
        <v>369000</v>
      </c>
      <c r="F21" s="14">
        <v>369000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369000</v>
      </c>
    </row>
    <row r="22" spans="1:16" ht="47.25">
      <c r="A22" s="6" t="s">
        <v>26</v>
      </c>
      <c r="B22" s="7"/>
      <c r="C22" s="8"/>
      <c r="D22" s="9" t="s">
        <v>255</v>
      </c>
      <c r="E22" s="10">
        <v>61028712</v>
      </c>
      <c r="F22" s="10">
        <v>60596754</v>
      </c>
      <c r="G22" s="10">
        <v>0</v>
      </c>
      <c r="H22" s="10">
        <v>0</v>
      </c>
      <c r="I22" s="10">
        <v>431958</v>
      </c>
      <c r="J22" s="10">
        <v>31641163</v>
      </c>
      <c r="K22" s="10">
        <v>16691663</v>
      </c>
      <c r="L22" s="10">
        <v>395500</v>
      </c>
      <c r="M22" s="10">
        <v>0</v>
      </c>
      <c r="N22" s="10">
        <v>0</v>
      </c>
      <c r="O22" s="10">
        <v>31245663</v>
      </c>
      <c r="P22" s="10">
        <f t="shared" si="0"/>
        <v>92669875</v>
      </c>
    </row>
    <row r="23" spans="1:16" ht="47.25">
      <c r="A23" s="6" t="s">
        <v>27</v>
      </c>
      <c r="B23" s="7"/>
      <c r="C23" s="8"/>
      <c r="D23" s="9" t="s">
        <v>256</v>
      </c>
      <c r="E23" s="10">
        <v>61028712</v>
      </c>
      <c r="F23" s="10">
        <v>60596754</v>
      </c>
      <c r="G23" s="10">
        <v>0</v>
      </c>
      <c r="H23" s="10">
        <v>0</v>
      </c>
      <c r="I23" s="10">
        <v>431958</v>
      </c>
      <c r="J23" s="10">
        <v>31641163</v>
      </c>
      <c r="K23" s="10">
        <v>16691663</v>
      </c>
      <c r="L23" s="10">
        <v>395500</v>
      </c>
      <c r="M23" s="10">
        <v>0</v>
      </c>
      <c r="N23" s="10">
        <v>0</v>
      </c>
      <c r="O23" s="10">
        <v>31245663</v>
      </c>
      <c r="P23" s="10">
        <f t="shared" si="0"/>
        <v>92669875</v>
      </c>
    </row>
    <row r="24" spans="1:16" ht="15.75">
      <c r="A24" s="6"/>
      <c r="B24" s="18">
        <v>2000</v>
      </c>
      <c r="C24" s="18"/>
      <c r="D24" s="9" t="s">
        <v>257</v>
      </c>
      <c r="E24" s="10">
        <f>E25+E32+E34+E36</f>
        <v>60148754</v>
      </c>
      <c r="F24" s="10">
        <f aca="true" t="shared" si="2" ref="F24:M24">F25+F32+F34+F36</f>
        <v>60148754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8084680</v>
      </c>
      <c r="K24" s="10">
        <f t="shared" si="2"/>
        <v>7689180</v>
      </c>
      <c r="L24" s="10">
        <f t="shared" si="2"/>
        <v>395500</v>
      </c>
      <c r="M24" s="10">
        <f t="shared" si="2"/>
        <v>0</v>
      </c>
      <c r="N24" s="10">
        <f>N25+N32+N34+N36</f>
        <v>0</v>
      </c>
      <c r="O24" s="10">
        <f>O25+O32+O34+O36</f>
        <v>7689180</v>
      </c>
      <c r="P24" s="10">
        <f t="shared" si="0"/>
        <v>68233434</v>
      </c>
    </row>
    <row r="25" spans="1:16" ht="31.5">
      <c r="A25" s="11" t="s">
        <v>28</v>
      </c>
      <c r="B25" s="11" t="s">
        <v>30</v>
      </c>
      <c r="C25" s="12" t="s">
        <v>29</v>
      </c>
      <c r="D25" s="13" t="s">
        <v>31</v>
      </c>
      <c r="E25" s="14">
        <v>54428533</v>
      </c>
      <c r="F25" s="14">
        <v>54428533</v>
      </c>
      <c r="G25" s="14">
        <v>0</v>
      </c>
      <c r="H25" s="14">
        <v>0</v>
      </c>
      <c r="I25" s="14">
        <v>0</v>
      </c>
      <c r="J25" s="14">
        <v>6827450</v>
      </c>
      <c r="K25" s="14">
        <v>6431950</v>
      </c>
      <c r="L25" s="14">
        <v>395500</v>
      </c>
      <c r="M25" s="14">
        <v>0</v>
      </c>
      <c r="N25" s="14">
        <v>0</v>
      </c>
      <c r="O25" s="14">
        <v>6431950</v>
      </c>
      <c r="P25" s="14">
        <f t="shared" si="0"/>
        <v>61255983</v>
      </c>
    </row>
    <row r="26" spans="1:16" ht="31.5">
      <c r="A26" s="11"/>
      <c r="B26" s="11"/>
      <c r="C26" s="12"/>
      <c r="D26" s="19" t="s">
        <v>258</v>
      </c>
      <c r="E26" s="14">
        <v>25312500</v>
      </c>
      <c r="F26" s="14">
        <v>25312500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aca="true" t="shared" si="3" ref="P26:P31">E26+J26</f>
        <v>25312500</v>
      </c>
    </row>
    <row r="27" spans="1:16" ht="47.25">
      <c r="A27" s="11"/>
      <c r="B27" s="11"/>
      <c r="C27" s="12"/>
      <c r="D27" s="20" t="s">
        <v>259</v>
      </c>
      <c r="E27" s="14">
        <v>4268800</v>
      </c>
      <c r="F27" s="14">
        <v>4268800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4268800</v>
      </c>
    </row>
    <row r="28" spans="1:16" ht="31.5">
      <c r="A28" s="11"/>
      <c r="B28" s="11"/>
      <c r="C28" s="12"/>
      <c r="D28" s="20" t="s">
        <v>260</v>
      </c>
      <c r="E28" s="14">
        <v>3111500</v>
      </c>
      <c r="F28" s="14">
        <v>3111500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f t="shared" si="3"/>
        <v>3111500</v>
      </c>
    </row>
    <row r="29" spans="1:16" ht="31.5">
      <c r="A29" s="11"/>
      <c r="B29" s="11"/>
      <c r="C29" s="12"/>
      <c r="D29" s="20" t="s">
        <v>261</v>
      </c>
      <c r="E29" s="14">
        <v>33500</v>
      </c>
      <c r="F29" s="14">
        <v>33500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3"/>
        <v>33500</v>
      </c>
    </row>
    <row r="30" spans="1:16" ht="31.5">
      <c r="A30" s="11"/>
      <c r="B30" s="11"/>
      <c r="C30" s="12"/>
      <c r="D30" s="20" t="s">
        <v>262</v>
      </c>
      <c r="E30" s="14">
        <v>21000</v>
      </c>
      <c r="F30" s="14">
        <v>21000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3"/>
        <v>21000</v>
      </c>
    </row>
    <row r="31" spans="1:16" ht="31.5">
      <c r="A31" s="11"/>
      <c r="B31" s="11"/>
      <c r="C31" s="12"/>
      <c r="D31" s="20" t="s">
        <v>263</v>
      </c>
      <c r="E31" s="14">
        <v>55000</v>
      </c>
      <c r="F31" s="14">
        <v>55000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3"/>
        <v>55000</v>
      </c>
    </row>
    <row r="32" spans="1:16" ht="63">
      <c r="A32" s="11" t="s">
        <v>32</v>
      </c>
      <c r="B32" s="11" t="s">
        <v>34</v>
      </c>
      <c r="C32" s="12" t="s">
        <v>33</v>
      </c>
      <c r="D32" s="13" t="s">
        <v>35</v>
      </c>
      <c r="E32" s="14">
        <v>4482051</v>
      </c>
      <c r="F32" s="14">
        <v>4482051</v>
      </c>
      <c r="G32" s="14">
        <v>0</v>
      </c>
      <c r="H32" s="14">
        <v>0</v>
      </c>
      <c r="I32" s="14">
        <v>0</v>
      </c>
      <c r="J32" s="14">
        <v>1257230</v>
      </c>
      <c r="K32" s="14">
        <v>1257230</v>
      </c>
      <c r="L32" s="14">
        <v>0</v>
      </c>
      <c r="M32" s="14">
        <v>0</v>
      </c>
      <c r="N32" s="14">
        <v>0</v>
      </c>
      <c r="O32" s="14">
        <v>1257230</v>
      </c>
      <c r="P32" s="14">
        <f aca="true" t="shared" si="4" ref="P32:P63">E32+J32</f>
        <v>5739281</v>
      </c>
    </row>
    <row r="33" spans="1:16" ht="31.5">
      <c r="A33" s="11"/>
      <c r="B33" s="11"/>
      <c r="C33" s="12"/>
      <c r="D33" s="20" t="s">
        <v>260</v>
      </c>
      <c r="E33" s="14">
        <v>664607</v>
      </c>
      <c r="F33" s="14">
        <v>664607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4"/>
        <v>664607</v>
      </c>
    </row>
    <row r="34" spans="1:16" ht="47.25">
      <c r="A34" s="11" t="s">
        <v>36</v>
      </c>
      <c r="B34" s="11" t="s">
        <v>38</v>
      </c>
      <c r="C34" s="12" t="s">
        <v>37</v>
      </c>
      <c r="D34" s="13" t="s">
        <v>39</v>
      </c>
      <c r="E34" s="14">
        <v>978370</v>
      </c>
      <c r="F34" s="14">
        <v>978370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4"/>
        <v>978370</v>
      </c>
    </row>
    <row r="35" spans="1:16" ht="31.5">
      <c r="A35" s="11"/>
      <c r="B35" s="11"/>
      <c r="C35" s="12"/>
      <c r="D35" s="19" t="s">
        <v>258</v>
      </c>
      <c r="E35" s="14">
        <v>978370</v>
      </c>
      <c r="F35" s="14">
        <v>978370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4"/>
        <v>978370</v>
      </c>
    </row>
    <row r="36" spans="1:16" ht="47.25">
      <c r="A36" s="11" t="s">
        <v>40</v>
      </c>
      <c r="B36" s="11" t="s">
        <v>41</v>
      </c>
      <c r="C36" s="12" t="s">
        <v>37</v>
      </c>
      <c r="D36" s="13" t="s">
        <v>42</v>
      </c>
      <c r="E36" s="14">
        <v>259800</v>
      </c>
      <c r="F36" s="14">
        <v>259800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4"/>
        <v>259800</v>
      </c>
    </row>
    <row r="37" spans="1:16" ht="31.5">
      <c r="A37" s="11"/>
      <c r="B37" s="11"/>
      <c r="C37" s="12"/>
      <c r="D37" s="20" t="s">
        <v>264</v>
      </c>
      <c r="E37" s="14">
        <v>259800</v>
      </c>
      <c r="F37" s="14">
        <v>259800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4"/>
        <v>259800</v>
      </c>
    </row>
    <row r="38" spans="1:16" ht="15.75">
      <c r="A38" s="11"/>
      <c r="B38" s="21">
        <v>6000</v>
      </c>
      <c r="C38" s="22"/>
      <c r="D38" s="23" t="s">
        <v>265</v>
      </c>
      <c r="E38" s="14">
        <f>E39+E40</f>
        <v>431958</v>
      </c>
      <c r="F38" s="14">
        <f aca="true" t="shared" si="5" ref="F38:L38">F39+F40</f>
        <v>0</v>
      </c>
      <c r="G38" s="14">
        <f t="shared" si="5"/>
        <v>0</v>
      </c>
      <c r="H38" s="14">
        <f t="shared" si="5"/>
        <v>0</v>
      </c>
      <c r="I38" s="14">
        <f t="shared" si="5"/>
        <v>431958</v>
      </c>
      <c r="J38" s="14">
        <f t="shared" si="5"/>
        <v>6922991</v>
      </c>
      <c r="K38" s="14">
        <f t="shared" si="5"/>
        <v>922991</v>
      </c>
      <c r="L38" s="14">
        <f t="shared" si="5"/>
        <v>0</v>
      </c>
      <c r="M38" s="14">
        <f>M39+M40</f>
        <v>0</v>
      </c>
      <c r="N38" s="14">
        <f>N39+N40</f>
        <v>0</v>
      </c>
      <c r="O38" s="14">
        <f>O39+O40</f>
        <v>6922991</v>
      </c>
      <c r="P38" s="14">
        <f t="shared" si="4"/>
        <v>7354949</v>
      </c>
    </row>
    <row r="39" spans="1:16" ht="47.25">
      <c r="A39" s="11" t="s">
        <v>43</v>
      </c>
      <c r="B39" s="11" t="s">
        <v>45</v>
      </c>
      <c r="C39" s="12" t="s">
        <v>44</v>
      </c>
      <c r="D39" s="13" t="s">
        <v>46</v>
      </c>
      <c r="E39" s="14">
        <v>300000</v>
      </c>
      <c r="F39" s="14">
        <v>0</v>
      </c>
      <c r="G39" s="14">
        <v>0</v>
      </c>
      <c r="H39" s="14">
        <v>0</v>
      </c>
      <c r="I39" s="14">
        <v>300000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4"/>
        <v>300000</v>
      </c>
    </row>
    <row r="40" spans="1:16" ht="31.5">
      <c r="A40" s="11" t="s">
        <v>47</v>
      </c>
      <c r="B40" s="11" t="s">
        <v>48</v>
      </c>
      <c r="C40" s="12" t="s">
        <v>44</v>
      </c>
      <c r="D40" s="13" t="s">
        <v>49</v>
      </c>
      <c r="E40" s="14">
        <v>131958</v>
      </c>
      <c r="F40" s="14">
        <v>0</v>
      </c>
      <c r="G40" s="14">
        <v>0</v>
      </c>
      <c r="H40" s="14">
        <v>0</v>
      </c>
      <c r="I40" s="14">
        <v>131958</v>
      </c>
      <c r="J40" s="14">
        <v>6922991</v>
      </c>
      <c r="K40" s="14">
        <v>922991</v>
      </c>
      <c r="L40" s="14">
        <v>0</v>
      </c>
      <c r="M40" s="14">
        <v>0</v>
      </c>
      <c r="N40" s="14">
        <v>0</v>
      </c>
      <c r="O40" s="14">
        <v>6922991</v>
      </c>
      <c r="P40" s="14">
        <f t="shared" si="4"/>
        <v>7054949</v>
      </c>
    </row>
    <row r="41" spans="1:16" ht="110.25">
      <c r="A41" s="11"/>
      <c r="B41" s="11"/>
      <c r="C41" s="12"/>
      <c r="D41" s="24" t="s">
        <v>266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6000000</v>
      </c>
      <c r="K41" s="14">
        <v>0</v>
      </c>
      <c r="L41" s="14">
        <v>0</v>
      </c>
      <c r="M41" s="14">
        <v>0</v>
      </c>
      <c r="N41" s="14">
        <v>0</v>
      </c>
      <c r="O41" s="14">
        <v>6000000</v>
      </c>
      <c r="P41" s="14">
        <f t="shared" si="4"/>
        <v>6000000</v>
      </c>
    </row>
    <row r="42" spans="1:16" ht="31.5">
      <c r="A42" s="11"/>
      <c r="B42" s="25" t="s">
        <v>267</v>
      </c>
      <c r="C42" s="26"/>
      <c r="D42" s="17" t="s">
        <v>254</v>
      </c>
      <c r="E42" s="14">
        <f aca="true" t="shared" si="6" ref="E42:O42">E43+E44+E45+E46</f>
        <v>448000</v>
      </c>
      <c r="F42" s="14">
        <f t="shared" si="6"/>
        <v>448000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16633492</v>
      </c>
      <c r="K42" s="14">
        <f t="shared" si="6"/>
        <v>8079492</v>
      </c>
      <c r="L42" s="14">
        <f t="shared" si="6"/>
        <v>0</v>
      </c>
      <c r="M42" s="14">
        <f t="shared" si="6"/>
        <v>0</v>
      </c>
      <c r="N42" s="14">
        <f t="shared" si="6"/>
        <v>0</v>
      </c>
      <c r="O42" s="14">
        <f t="shared" si="6"/>
        <v>16633492</v>
      </c>
      <c r="P42" s="14">
        <f t="shared" si="4"/>
        <v>17081492</v>
      </c>
    </row>
    <row r="43" spans="1:16" ht="31.5">
      <c r="A43" s="11" t="s">
        <v>50</v>
      </c>
      <c r="B43" s="11" t="s">
        <v>52</v>
      </c>
      <c r="C43" s="12" t="s">
        <v>51</v>
      </c>
      <c r="D43" s="13" t="s">
        <v>53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347528</v>
      </c>
      <c r="K43" s="14">
        <v>347528</v>
      </c>
      <c r="L43" s="14">
        <v>0</v>
      </c>
      <c r="M43" s="14">
        <v>0</v>
      </c>
      <c r="N43" s="14">
        <v>0</v>
      </c>
      <c r="O43" s="14">
        <v>347528</v>
      </c>
      <c r="P43" s="14">
        <f t="shared" si="4"/>
        <v>347528</v>
      </c>
    </row>
    <row r="44" spans="1:16" ht="63">
      <c r="A44" s="11" t="s">
        <v>54</v>
      </c>
      <c r="B44" s="11" t="s">
        <v>55</v>
      </c>
      <c r="C44" s="12" t="s">
        <v>23</v>
      </c>
      <c r="D44" s="13" t="s">
        <v>56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3161964</v>
      </c>
      <c r="K44" s="14">
        <v>3161964</v>
      </c>
      <c r="L44" s="14">
        <v>0</v>
      </c>
      <c r="M44" s="14">
        <v>0</v>
      </c>
      <c r="N44" s="14">
        <v>0</v>
      </c>
      <c r="O44" s="14">
        <v>3161964</v>
      </c>
      <c r="P44" s="14">
        <f t="shared" si="4"/>
        <v>3161964</v>
      </c>
    </row>
    <row r="45" spans="1:16" ht="63">
      <c r="A45" s="11" t="s">
        <v>57</v>
      </c>
      <c r="B45" s="11" t="s">
        <v>24</v>
      </c>
      <c r="C45" s="12" t="s">
        <v>23</v>
      </c>
      <c r="D45" s="13" t="s">
        <v>58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13124000</v>
      </c>
      <c r="K45" s="14">
        <v>4570000</v>
      </c>
      <c r="L45" s="14">
        <v>0</v>
      </c>
      <c r="M45" s="14">
        <v>0</v>
      </c>
      <c r="N45" s="14">
        <v>0</v>
      </c>
      <c r="O45" s="14">
        <v>13124000</v>
      </c>
      <c r="P45" s="14">
        <f t="shared" si="4"/>
        <v>13124000</v>
      </c>
    </row>
    <row r="46" spans="1:16" ht="31.5">
      <c r="A46" s="11" t="s">
        <v>59</v>
      </c>
      <c r="B46" s="11" t="s">
        <v>24</v>
      </c>
      <c r="C46" s="12" t="s">
        <v>23</v>
      </c>
      <c r="D46" s="13" t="s">
        <v>25</v>
      </c>
      <c r="E46" s="14">
        <v>448000</v>
      </c>
      <c r="F46" s="14">
        <v>448000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4"/>
        <v>448000</v>
      </c>
    </row>
    <row r="47" spans="1:16" ht="31.5">
      <c r="A47" s="6" t="s">
        <v>60</v>
      </c>
      <c r="B47" s="7"/>
      <c r="C47" s="8"/>
      <c r="D47" s="27" t="s">
        <v>268</v>
      </c>
      <c r="E47" s="10">
        <v>134902186</v>
      </c>
      <c r="F47" s="10">
        <v>134902186</v>
      </c>
      <c r="G47" s="10">
        <v>81758238</v>
      </c>
      <c r="H47" s="10">
        <v>18254822</v>
      </c>
      <c r="I47" s="10">
        <v>0</v>
      </c>
      <c r="J47" s="10">
        <v>23511961</v>
      </c>
      <c r="K47" s="10">
        <v>21128739</v>
      </c>
      <c r="L47" s="10">
        <v>2383222</v>
      </c>
      <c r="M47" s="10">
        <v>332777</v>
      </c>
      <c r="N47" s="10">
        <v>0</v>
      </c>
      <c r="O47" s="10">
        <v>21128739</v>
      </c>
      <c r="P47" s="10">
        <f t="shared" si="4"/>
        <v>158414147</v>
      </c>
    </row>
    <row r="48" spans="1:16" ht="47.25">
      <c r="A48" s="6" t="s">
        <v>61</v>
      </c>
      <c r="B48" s="7"/>
      <c r="C48" s="8"/>
      <c r="D48" s="27" t="s">
        <v>269</v>
      </c>
      <c r="E48" s="10">
        <v>134902186</v>
      </c>
      <c r="F48" s="10">
        <v>134902186</v>
      </c>
      <c r="G48" s="10">
        <v>81758238</v>
      </c>
      <c r="H48" s="10">
        <v>18254822</v>
      </c>
      <c r="I48" s="10">
        <v>0</v>
      </c>
      <c r="J48" s="10">
        <v>23511961</v>
      </c>
      <c r="K48" s="10">
        <v>21128739</v>
      </c>
      <c r="L48" s="10">
        <v>2383222</v>
      </c>
      <c r="M48" s="10">
        <v>332777</v>
      </c>
      <c r="N48" s="10">
        <v>0</v>
      </c>
      <c r="O48" s="10">
        <v>21128739</v>
      </c>
      <c r="P48" s="10">
        <f t="shared" si="4"/>
        <v>158414147</v>
      </c>
    </row>
    <row r="49" spans="1:16" ht="15.75">
      <c r="A49" s="6"/>
      <c r="B49" s="28">
        <v>1000</v>
      </c>
      <c r="C49" s="29"/>
      <c r="D49" s="9" t="s">
        <v>270</v>
      </c>
      <c r="E49" s="10">
        <f aca="true" t="shared" si="7" ref="E49:O49">E50+E54+E56+E57+E58+E59</f>
        <v>128864191</v>
      </c>
      <c r="F49" s="10">
        <f t="shared" si="7"/>
        <v>128864191</v>
      </c>
      <c r="G49" s="10">
        <f t="shared" si="7"/>
        <v>78609437</v>
      </c>
      <c r="H49" s="10">
        <f t="shared" si="7"/>
        <v>16543144</v>
      </c>
      <c r="I49" s="10">
        <f t="shared" si="7"/>
        <v>0</v>
      </c>
      <c r="J49" s="10">
        <f t="shared" si="7"/>
        <v>13695561</v>
      </c>
      <c r="K49" s="10">
        <f t="shared" si="7"/>
        <v>11312339</v>
      </c>
      <c r="L49" s="10">
        <f t="shared" si="7"/>
        <v>2383222</v>
      </c>
      <c r="M49" s="10">
        <f t="shared" si="7"/>
        <v>332777</v>
      </c>
      <c r="N49" s="10">
        <f t="shared" si="7"/>
        <v>0</v>
      </c>
      <c r="O49" s="10">
        <f t="shared" si="7"/>
        <v>11312339</v>
      </c>
      <c r="P49" s="10">
        <f t="shared" si="4"/>
        <v>142559752</v>
      </c>
    </row>
    <row r="50" spans="1:16" ht="94.5">
      <c r="A50" s="11" t="s">
        <v>62</v>
      </c>
      <c r="B50" s="11" t="s">
        <v>64</v>
      </c>
      <c r="C50" s="12" t="s">
        <v>63</v>
      </c>
      <c r="D50" s="13" t="s">
        <v>65</v>
      </c>
      <c r="E50" s="14">
        <v>106307294</v>
      </c>
      <c r="F50" s="14">
        <v>106307294</v>
      </c>
      <c r="G50" s="14">
        <v>67042217</v>
      </c>
      <c r="H50" s="14">
        <v>15619896</v>
      </c>
      <c r="I50" s="14">
        <v>0</v>
      </c>
      <c r="J50" s="14">
        <v>9323894</v>
      </c>
      <c r="K50" s="14">
        <v>7254168</v>
      </c>
      <c r="L50" s="14">
        <v>2069726</v>
      </c>
      <c r="M50" s="14">
        <v>75813</v>
      </c>
      <c r="N50" s="14">
        <v>0</v>
      </c>
      <c r="O50" s="14">
        <v>7254168</v>
      </c>
      <c r="P50" s="14">
        <f t="shared" si="4"/>
        <v>115631188</v>
      </c>
    </row>
    <row r="51" spans="1:16" ht="31.5">
      <c r="A51" s="11"/>
      <c r="B51" s="11"/>
      <c r="C51" s="12"/>
      <c r="D51" s="30" t="s">
        <v>271</v>
      </c>
      <c r="E51" s="14">
        <v>59370200</v>
      </c>
      <c r="F51" s="14">
        <v>59370200</v>
      </c>
      <c r="G51" s="14">
        <v>48664099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4"/>
        <v>59370200</v>
      </c>
    </row>
    <row r="52" spans="1:16" ht="31.5">
      <c r="A52" s="11"/>
      <c r="B52" s="11"/>
      <c r="C52" s="12"/>
      <c r="D52" s="20" t="s">
        <v>272</v>
      </c>
      <c r="E52" s="14">
        <v>10439900</v>
      </c>
      <c r="F52" s="14">
        <v>10439900</v>
      </c>
      <c r="G52" s="14">
        <v>8522364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4"/>
        <v>10439900</v>
      </c>
    </row>
    <row r="53" spans="1:16" ht="63">
      <c r="A53" s="11"/>
      <c r="B53" s="11"/>
      <c r="C53" s="12"/>
      <c r="D53" s="20" t="s">
        <v>273</v>
      </c>
      <c r="E53" s="14">
        <v>362432</v>
      </c>
      <c r="F53" s="14">
        <v>362432</v>
      </c>
      <c r="G53" s="14">
        <v>297075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4"/>
        <v>362432</v>
      </c>
    </row>
    <row r="54" spans="1:16" ht="47.25">
      <c r="A54" s="11" t="s">
        <v>66</v>
      </c>
      <c r="B54" s="11" t="s">
        <v>68</v>
      </c>
      <c r="C54" s="12" t="s">
        <v>67</v>
      </c>
      <c r="D54" s="13" t="s">
        <v>69</v>
      </c>
      <c r="E54" s="14">
        <v>5276558</v>
      </c>
      <c r="F54" s="14">
        <v>5276558</v>
      </c>
      <c r="G54" s="14">
        <v>3818669</v>
      </c>
      <c r="H54" s="14">
        <v>481207</v>
      </c>
      <c r="I54" s="14">
        <v>0</v>
      </c>
      <c r="J54" s="14">
        <v>824496</v>
      </c>
      <c r="K54" s="14">
        <v>511000</v>
      </c>
      <c r="L54" s="14">
        <v>313496</v>
      </c>
      <c r="M54" s="14">
        <v>256964</v>
      </c>
      <c r="N54" s="14">
        <v>0</v>
      </c>
      <c r="O54" s="14">
        <v>511000</v>
      </c>
      <c r="P54" s="14">
        <f t="shared" si="4"/>
        <v>6101054</v>
      </c>
    </row>
    <row r="55" spans="1:16" ht="31.5">
      <c r="A55" s="11"/>
      <c r="B55" s="11"/>
      <c r="C55" s="12"/>
      <c r="D55" s="20" t="s">
        <v>260</v>
      </c>
      <c r="E55" s="14">
        <v>58264</v>
      </c>
      <c r="F55" s="14">
        <v>58264</v>
      </c>
      <c r="G55" s="14">
        <v>41775</v>
      </c>
      <c r="H55" s="14">
        <v>7298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4"/>
        <v>58264</v>
      </c>
    </row>
    <row r="56" spans="1:16" ht="31.5">
      <c r="A56" s="11" t="s">
        <v>70</v>
      </c>
      <c r="B56" s="11" t="s">
        <v>72</v>
      </c>
      <c r="C56" s="12" t="s">
        <v>71</v>
      </c>
      <c r="D56" s="13" t="s">
        <v>73</v>
      </c>
      <c r="E56" s="14">
        <v>2920731</v>
      </c>
      <c r="F56" s="14">
        <v>2920731</v>
      </c>
      <c r="G56" s="14">
        <v>2111531</v>
      </c>
      <c r="H56" s="14">
        <v>0</v>
      </c>
      <c r="I56" s="14">
        <v>0</v>
      </c>
      <c r="J56" s="14">
        <v>69000</v>
      </c>
      <c r="K56" s="14">
        <v>69000</v>
      </c>
      <c r="L56" s="14">
        <v>0</v>
      </c>
      <c r="M56" s="14">
        <v>0</v>
      </c>
      <c r="N56" s="14">
        <v>0</v>
      </c>
      <c r="O56" s="14">
        <v>69000</v>
      </c>
      <c r="P56" s="14">
        <f t="shared" si="4"/>
        <v>2989731</v>
      </c>
    </row>
    <row r="57" spans="1:16" ht="31.5">
      <c r="A57" s="11" t="s">
        <v>74</v>
      </c>
      <c r="B57" s="11" t="s">
        <v>75</v>
      </c>
      <c r="C57" s="12" t="s">
        <v>71</v>
      </c>
      <c r="D57" s="13" t="s">
        <v>76</v>
      </c>
      <c r="E57" s="14">
        <v>6596896</v>
      </c>
      <c r="F57" s="14">
        <v>6596896</v>
      </c>
      <c r="G57" s="14">
        <v>4605580</v>
      </c>
      <c r="H57" s="14">
        <v>389972</v>
      </c>
      <c r="I57" s="14">
        <v>0</v>
      </c>
      <c r="J57" s="14">
        <v>1152897</v>
      </c>
      <c r="K57" s="14">
        <v>1152897</v>
      </c>
      <c r="L57" s="14">
        <v>0</v>
      </c>
      <c r="M57" s="14">
        <v>0</v>
      </c>
      <c r="N57" s="14">
        <v>0</v>
      </c>
      <c r="O57" s="14">
        <v>1152897</v>
      </c>
      <c r="P57" s="14">
        <f t="shared" si="4"/>
        <v>7749793</v>
      </c>
    </row>
    <row r="58" spans="1:16" ht="15.75">
      <c r="A58" s="11" t="s">
        <v>77</v>
      </c>
      <c r="B58" s="11" t="s">
        <v>78</v>
      </c>
      <c r="C58" s="12" t="s">
        <v>71</v>
      </c>
      <c r="D58" s="13" t="s">
        <v>79</v>
      </c>
      <c r="E58" s="14">
        <v>6033714</v>
      </c>
      <c r="F58" s="14">
        <v>6033714</v>
      </c>
      <c r="G58" s="14">
        <v>0</v>
      </c>
      <c r="H58" s="14">
        <v>0</v>
      </c>
      <c r="I58" s="14">
        <v>0</v>
      </c>
      <c r="J58" s="14">
        <v>2000000</v>
      </c>
      <c r="K58" s="14">
        <v>2000000</v>
      </c>
      <c r="L58" s="14">
        <v>0</v>
      </c>
      <c r="M58" s="14">
        <v>0</v>
      </c>
      <c r="N58" s="14">
        <v>0</v>
      </c>
      <c r="O58" s="14">
        <v>2000000</v>
      </c>
      <c r="P58" s="14">
        <f t="shared" si="4"/>
        <v>8033714</v>
      </c>
    </row>
    <row r="59" spans="1:16" ht="31.5">
      <c r="A59" s="11" t="s">
        <v>80</v>
      </c>
      <c r="B59" s="11" t="s">
        <v>81</v>
      </c>
      <c r="C59" s="12" t="s">
        <v>71</v>
      </c>
      <c r="D59" s="13" t="s">
        <v>82</v>
      </c>
      <c r="E59" s="14">
        <v>1728998</v>
      </c>
      <c r="F59" s="14">
        <v>1728998</v>
      </c>
      <c r="G59" s="14">
        <v>1031440</v>
      </c>
      <c r="H59" s="14">
        <v>52069</v>
      </c>
      <c r="I59" s="14">
        <v>0</v>
      </c>
      <c r="J59" s="14">
        <v>325274</v>
      </c>
      <c r="K59" s="14">
        <v>325274</v>
      </c>
      <c r="L59" s="14">
        <v>0</v>
      </c>
      <c r="M59" s="14">
        <v>0</v>
      </c>
      <c r="N59" s="14">
        <v>0</v>
      </c>
      <c r="O59" s="14">
        <v>325274</v>
      </c>
      <c r="P59" s="14">
        <f t="shared" si="4"/>
        <v>2054272</v>
      </c>
    </row>
    <row r="60" spans="1:16" ht="47.25">
      <c r="A60" s="11"/>
      <c r="B60" s="11"/>
      <c r="C60" s="12"/>
      <c r="D60" s="20" t="s">
        <v>274</v>
      </c>
      <c r="E60" s="14">
        <v>1040757</v>
      </c>
      <c r="F60" s="14">
        <v>1040757</v>
      </c>
      <c r="G60" s="14">
        <v>853080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4"/>
        <v>1040757</v>
      </c>
    </row>
    <row r="61" spans="1:16" ht="15.75">
      <c r="A61" s="11"/>
      <c r="B61" s="15">
        <v>5000</v>
      </c>
      <c r="C61" s="16"/>
      <c r="D61" s="9" t="s">
        <v>275</v>
      </c>
      <c r="E61" s="14">
        <f>E62</f>
        <v>6037995</v>
      </c>
      <c r="F61" s="14">
        <f aca="true" t="shared" si="8" ref="F61:O61">F62</f>
        <v>6037995</v>
      </c>
      <c r="G61" s="14">
        <f t="shared" si="8"/>
        <v>3148801</v>
      </c>
      <c r="H61" s="14">
        <f t="shared" si="8"/>
        <v>1711678</v>
      </c>
      <c r="I61" s="14">
        <f t="shared" si="8"/>
        <v>0</v>
      </c>
      <c r="J61" s="14">
        <f t="shared" si="8"/>
        <v>119400</v>
      </c>
      <c r="K61" s="14">
        <f t="shared" si="8"/>
        <v>119400</v>
      </c>
      <c r="L61" s="14">
        <f t="shared" si="8"/>
        <v>0</v>
      </c>
      <c r="M61" s="14">
        <f t="shared" si="8"/>
        <v>0</v>
      </c>
      <c r="N61" s="14">
        <f t="shared" si="8"/>
        <v>0</v>
      </c>
      <c r="O61" s="14">
        <f t="shared" si="8"/>
        <v>119400</v>
      </c>
      <c r="P61" s="14">
        <f t="shared" si="4"/>
        <v>6157395</v>
      </c>
    </row>
    <row r="62" spans="1:16" ht="47.25">
      <c r="A62" s="11" t="s">
        <v>83</v>
      </c>
      <c r="B62" s="11" t="s">
        <v>85</v>
      </c>
      <c r="C62" s="12" t="s">
        <v>84</v>
      </c>
      <c r="D62" s="13" t="s">
        <v>86</v>
      </c>
      <c r="E62" s="14">
        <v>6037995</v>
      </c>
      <c r="F62" s="14">
        <v>6037995</v>
      </c>
      <c r="G62" s="14">
        <v>3148801</v>
      </c>
      <c r="H62" s="14">
        <v>1711678</v>
      </c>
      <c r="I62" s="14">
        <v>0</v>
      </c>
      <c r="J62" s="14">
        <v>119400</v>
      </c>
      <c r="K62" s="14">
        <v>119400</v>
      </c>
      <c r="L62" s="14">
        <v>0</v>
      </c>
      <c r="M62" s="14">
        <v>0</v>
      </c>
      <c r="N62" s="14">
        <v>0</v>
      </c>
      <c r="O62" s="14">
        <v>119400</v>
      </c>
      <c r="P62" s="14">
        <f t="shared" si="4"/>
        <v>6157395</v>
      </c>
    </row>
    <row r="63" spans="1:16" ht="31.5">
      <c r="A63" s="11"/>
      <c r="B63" s="11"/>
      <c r="C63" s="12"/>
      <c r="D63" s="20" t="s">
        <v>260</v>
      </c>
      <c r="E63" s="14">
        <v>144115</v>
      </c>
      <c r="F63" s="14">
        <v>144115</v>
      </c>
      <c r="G63" s="14">
        <v>101791</v>
      </c>
      <c r="H63" s="14">
        <v>19930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4"/>
        <v>144115</v>
      </c>
    </row>
    <row r="64" spans="1:16" ht="31.5">
      <c r="A64" s="11"/>
      <c r="B64" s="25" t="s">
        <v>267</v>
      </c>
      <c r="C64" s="26"/>
      <c r="D64" s="17" t="s">
        <v>254</v>
      </c>
      <c r="E64" s="14">
        <f>E65+E66+E67</f>
        <v>0</v>
      </c>
      <c r="F64" s="14">
        <f aca="true" t="shared" si="9" ref="F64:L64">F65+F66+F67</f>
        <v>0</v>
      </c>
      <c r="G64" s="14">
        <f t="shared" si="9"/>
        <v>0</v>
      </c>
      <c r="H64" s="14">
        <f t="shared" si="9"/>
        <v>0</v>
      </c>
      <c r="I64" s="14">
        <f t="shared" si="9"/>
        <v>0</v>
      </c>
      <c r="J64" s="14">
        <f t="shared" si="9"/>
        <v>9697000</v>
      </c>
      <c r="K64" s="14">
        <f t="shared" si="9"/>
        <v>9697000</v>
      </c>
      <c r="L64" s="14">
        <f t="shared" si="9"/>
        <v>0</v>
      </c>
      <c r="M64" s="14">
        <f>M65+M66+M67</f>
        <v>0</v>
      </c>
      <c r="N64" s="14">
        <f>N65+N66+N67</f>
        <v>0</v>
      </c>
      <c r="O64" s="14">
        <f>O65+O66+O67</f>
        <v>9697000</v>
      </c>
      <c r="P64" s="14">
        <f aca="true" t="shared" si="10" ref="P64:P95">E64+J64</f>
        <v>9697000</v>
      </c>
    </row>
    <row r="65" spans="1:16" ht="31.5">
      <c r="A65" s="11" t="s">
        <v>87</v>
      </c>
      <c r="B65" s="11" t="s">
        <v>88</v>
      </c>
      <c r="C65" s="12" t="s">
        <v>51</v>
      </c>
      <c r="D65" s="13" t="s">
        <v>89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2885000</v>
      </c>
      <c r="K65" s="14">
        <v>2885000</v>
      </c>
      <c r="L65" s="14">
        <v>0</v>
      </c>
      <c r="M65" s="14">
        <v>0</v>
      </c>
      <c r="N65" s="14">
        <v>0</v>
      </c>
      <c r="O65" s="14">
        <v>2885000</v>
      </c>
      <c r="P65" s="14">
        <f t="shared" si="10"/>
        <v>2885000</v>
      </c>
    </row>
    <row r="66" spans="1:16" ht="63">
      <c r="A66" s="11" t="s">
        <v>90</v>
      </c>
      <c r="B66" s="11" t="s">
        <v>55</v>
      </c>
      <c r="C66" s="12" t="s">
        <v>23</v>
      </c>
      <c r="D66" s="13" t="s">
        <v>56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1812000</v>
      </c>
      <c r="K66" s="14">
        <v>1812000</v>
      </c>
      <c r="L66" s="14">
        <v>0</v>
      </c>
      <c r="M66" s="14">
        <v>0</v>
      </c>
      <c r="N66" s="14">
        <v>0</v>
      </c>
      <c r="O66" s="14">
        <v>1812000</v>
      </c>
      <c r="P66" s="14">
        <f t="shared" si="10"/>
        <v>1812000</v>
      </c>
    </row>
    <row r="67" spans="1:16" ht="31.5">
      <c r="A67" s="11" t="s">
        <v>91</v>
      </c>
      <c r="B67" s="11" t="s">
        <v>92</v>
      </c>
      <c r="C67" s="12" t="s">
        <v>23</v>
      </c>
      <c r="D67" s="13" t="s">
        <v>93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5000000</v>
      </c>
      <c r="K67" s="14">
        <v>5000000</v>
      </c>
      <c r="L67" s="14">
        <v>0</v>
      </c>
      <c r="M67" s="14">
        <v>0</v>
      </c>
      <c r="N67" s="14">
        <v>0</v>
      </c>
      <c r="O67" s="14">
        <v>5000000</v>
      </c>
      <c r="P67" s="14">
        <f t="shared" si="10"/>
        <v>5000000</v>
      </c>
    </row>
    <row r="68" spans="1:16" ht="31.5">
      <c r="A68" s="6" t="s">
        <v>94</v>
      </c>
      <c r="B68" s="7"/>
      <c r="C68" s="8"/>
      <c r="D68" s="31" t="s">
        <v>276</v>
      </c>
      <c r="E68" s="10">
        <v>138180892</v>
      </c>
      <c r="F68" s="10">
        <v>138180892</v>
      </c>
      <c r="G68" s="10">
        <v>4382542</v>
      </c>
      <c r="H68" s="10">
        <v>164832</v>
      </c>
      <c r="I68" s="10">
        <v>0</v>
      </c>
      <c r="J68" s="10">
        <v>53600</v>
      </c>
      <c r="K68" s="10">
        <v>0</v>
      </c>
      <c r="L68" s="10">
        <v>53600</v>
      </c>
      <c r="M68" s="10">
        <v>42300</v>
      </c>
      <c r="N68" s="10">
        <v>0</v>
      </c>
      <c r="O68" s="10">
        <v>0</v>
      </c>
      <c r="P68" s="10">
        <f t="shared" si="10"/>
        <v>138234492</v>
      </c>
    </row>
    <row r="69" spans="1:16" ht="47.25">
      <c r="A69" s="6" t="s">
        <v>95</v>
      </c>
      <c r="B69" s="7"/>
      <c r="C69" s="8"/>
      <c r="D69" s="31" t="s">
        <v>277</v>
      </c>
      <c r="E69" s="10">
        <v>138180892</v>
      </c>
      <c r="F69" s="10">
        <v>138180892</v>
      </c>
      <c r="G69" s="10">
        <v>4382542</v>
      </c>
      <c r="H69" s="10">
        <v>164832</v>
      </c>
      <c r="I69" s="10">
        <v>0</v>
      </c>
      <c r="J69" s="10">
        <v>53600</v>
      </c>
      <c r="K69" s="10">
        <v>0</v>
      </c>
      <c r="L69" s="10">
        <v>53600</v>
      </c>
      <c r="M69" s="10">
        <v>42300</v>
      </c>
      <c r="N69" s="10">
        <v>0</v>
      </c>
      <c r="O69" s="10">
        <v>0</v>
      </c>
      <c r="P69" s="10">
        <f t="shared" si="10"/>
        <v>138234492</v>
      </c>
    </row>
    <row r="70" spans="1:16" ht="31.5">
      <c r="A70" s="6"/>
      <c r="B70" s="28">
        <v>3000</v>
      </c>
      <c r="C70" s="29"/>
      <c r="D70" s="9" t="s">
        <v>278</v>
      </c>
      <c r="E70" s="10">
        <f>E71+E72+E73+E74+E75+E76+E77+E78+E79+E80+E81+E83+E82+E84+E85+E86+E87+E88+E89+E90+E91+E93+E94+E96+E97+E98</f>
        <v>138180892</v>
      </c>
      <c r="F70" s="10">
        <f aca="true" t="shared" si="11" ref="F70:L70">F71+F72+F73+F74+F75+F76+F77+F78+F79+F80+F81+F83+F82+F84+F85+F86+F87+F88+F89+F90+F91+F93+F94+F96+F97+F98</f>
        <v>138180892</v>
      </c>
      <c r="G70" s="10">
        <f t="shared" si="11"/>
        <v>4382542</v>
      </c>
      <c r="H70" s="10">
        <f t="shared" si="11"/>
        <v>164832</v>
      </c>
      <c r="I70" s="10">
        <f t="shared" si="11"/>
        <v>0</v>
      </c>
      <c r="J70" s="10">
        <f t="shared" si="11"/>
        <v>53600</v>
      </c>
      <c r="K70" s="10">
        <f t="shared" si="11"/>
        <v>0</v>
      </c>
      <c r="L70" s="10">
        <f t="shared" si="11"/>
        <v>53600</v>
      </c>
      <c r="M70" s="10">
        <f>M71+M72+M73+M74+M75+M76+M77+M78+M79+M80+M81+M83+M82+M84+M85+M86+M87+M88+M89+M90+M91+M93+M94+M96+M97+M98</f>
        <v>42300</v>
      </c>
      <c r="N70" s="10">
        <f>N71+N72+N73+N74+N75+N76+N77+N78+N79+N80+N81+N83+N82+N84+N85+N86+N87+N88+N89+N90+N91+N93+N94+N96+N97+N98</f>
        <v>0</v>
      </c>
      <c r="O70" s="10">
        <f>O71+O72+O73+O74+O75+O76+O77+O78+O79+O80+O81+O83+O82+O84+O85+O86+O87+O88+O89+O90+O91+O93+O94+O96+O97+O98</f>
        <v>0</v>
      </c>
      <c r="P70" s="10">
        <f t="shared" si="10"/>
        <v>138234492</v>
      </c>
    </row>
    <row r="71" spans="1:16" ht="63">
      <c r="A71" s="11" t="s">
        <v>96</v>
      </c>
      <c r="B71" s="11" t="s">
        <v>98</v>
      </c>
      <c r="C71" s="12" t="s">
        <v>97</v>
      </c>
      <c r="D71" s="13" t="s">
        <v>99</v>
      </c>
      <c r="E71" s="14">
        <v>4515388</v>
      </c>
      <c r="F71" s="14">
        <v>4515388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10"/>
        <v>4515388</v>
      </c>
    </row>
    <row r="72" spans="1:16" ht="47.25">
      <c r="A72" s="11" t="s">
        <v>100</v>
      </c>
      <c r="B72" s="11" t="s">
        <v>102</v>
      </c>
      <c r="C72" s="12" t="s">
        <v>101</v>
      </c>
      <c r="D72" s="13" t="s">
        <v>103</v>
      </c>
      <c r="E72" s="14">
        <v>54718949</v>
      </c>
      <c r="F72" s="14">
        <v>54718949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f t="shared" si="10"/>
        <v>54718949</v>
      </c>
    </row>
    <row r="73" spans="1:16" ht="63">
      <c r="A73" s="11" t="s">
        <v>104</v>
      </c>
      <c r="B73" s="11" t="s">
        <v>105</v>
      </c>
      <c r="C73" s="12" t="s">
        <v>97</v>
      </c>
      <c r="D73" s="13" t="s">
        <v>106</v>
      </c>
      <c r="E73" s="14">
        <v>148688</v>
      </c>
      <c r="F73" s="14">
        <v>148688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10"/>
        <v>148688</v>
      </c>
    </row>
    <row r="74" spans="1:16" ht="63">
      <c r="A74" s="11" t="s">
        <v>107</v>
      </c>
      <c r="B74" s="11" t="s">
        <v>108</v>
      </c>
      <c r="C74" s="12" t="s">
        <v>101</v>
      </c>
      <c r="D74" s="13" t="s">
        <v>109</v>
      </c>
      <c r="E74" s="14">
        <v>2070530</v>
      </c>
      <c r="F74" s="14">
        <v>2070530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10"/>
        <v>2070530</v>
      </c>
    </row>
    <row r="75" spans="1:16" ht="31.5">
      <c r="A75" s="11" t="s">
        <v>110</v>
      </c>
      <c r="B75" s="11" t="s">
        <v>112</v>
      </c>
      <c r="C75" s="12" t="s">
        <v>111</v>
      </c>
      <c r="D75" s="13" t="s">
        <v>113</v>
      </c>
      <c r="E75" s="14">
        <v>161760</v>
      </c>
      <c r="F75" s="14">
        <v>161760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10"/>
        <v>161760</v>
      </c>
    </row>
    <row r="76" spans="1:16" ht="47.25">
      <c r="A76" s="11" t="s">
        <v>114</v>
      </c>
      <c r="B76" s="11" t="s">
        <v>115</v>
      </c>
      <c r="C76" s="12" t="s">
        <v>111</v>
      </c>
      <c r="D76" s="13" t="s">
        <v>116</v>
      </c>
      <c r="E76" s="14">
        <v>576700</v>
      </c>
      <c r="F76" s="14">
        <v>576700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f t="shared" si="10"/>
        <v>576700</v>
      </c>
    </row>
    <row r="77" spans="1:16" ht="47.25">
      <c r="A77" s="11" t="s">
        <v>117</v>
      </c>
      <c r="B77" s="11" t="s">
        <v>118</v>
      </c>
      <c r="C77" s="12" t="s">
        <v>111</v>
      </c>
      <c r="D77" s="13" t="s">
        <v>119</v>
      </c>
      <c r="E77" s="14">
        <v>400000</v>
      </c>
      <c r="F77" s="14">
        <v>400000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f t="shared" si="10"/>
        <v>400000</v>
      </c>
    </row>
    <row r="78" spans="1:16" ht="31.5">
      <c r="A78" s="11" t="s">
        <v>120</v>
      </c>
      <c r="B78" s="11" t="s">
        <v>122</v>
      </c>
      <c r="C78" s="12" t="s">
        <v>121</v>
      </c>
      <c r="D78" s="13" t="s">
        <v>123</v>
      </c>
      <c r="E78" s="14">
        <v>431146</v>
      </c>
      <c r="F78" s="14">
        <v>431146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si="10"/>
        <v>431146</v>
      </c>
    </row>
    <row r="79" spans="1:16" ht="31.5">
      <c r="A79" s="11" t="s">
        <v>124</v>
      </c>
      <c r="B79" s="11" t="s">
        <v>125</v>
      </c>
      <c r="C79" s="12" t="s">
        <v>121</v>
      </c>
      <c r="D79" s="13" t="s">
        <v>126</v>
      </c>
      <c r="E79" s="14">
        <v>70520</v>
      </c>
      <c r="F79" s="14">
        <v>70520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 t="shared" si="10"/>
        <v>70520</v>
      </c>
    </row>
    <row r="80" spans="1:16" ht="31.5">
      <c r="A80" s="11" t="s">
        <v>127</v>
      </c>
      <c r="B80" s="11" t="s">
        <v>128</v>
      </c>
      <c r="C80" s="12" t="s">
        <v>121</v>
      </c>
      <c r="D80" s="13" t="s">
        <v>129</v>
      </c>
      <c r="E80" s="14">
        <v>20674194</v>
      </c>
      <c r="F80" s="14">
        <v>20674194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f t="shared" si="10"/>
        <v>20674194</v>
      </c>
    </row>
    <row r="81" spans="1:16" ht="31.5">
      <c r="A81" s="11" t="s">
        <v>130</v>
      </c>
      <c r="B81" s="11" t="s">
        <v>131</v>
      </c>
      <c r="C81" s="12" t="s">
        <v>121</v>
      </c>
      <c r="D81" s="13" t="s">
        <v>132</v>
      </c>
      <c r="E81" s="14">
        <v>3467507</v>
      </c>
      <c r="F81" s="14">
        <v>3467507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0"/>
        <v>3467507</v>
      </c>
    </row>
    <row r="82" spans="1:16" ht="31.5">
      <c r="A82" s="11" t="s">
        <v>133</v>
      </c>
      <c r="B82" s="11" t="s">
        <v>134</v>
      </c>
      <c r="C82" s="12" t="s">
        <v>121</v>
      </c>
      <c r="D82" s="13" t="s">
        <v>135</v>
      </c>
      <c r="E82" s="14">
        <v>12365261</v>
      </c>
      <c r="F82" s="14">
        <v>12365261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0"/>
        <v>12365261</v>
      </c>
    </row>
    <row r="83" spans="1:16" ht="31.5">
      <c r="A83" s="11" t="s">
        <v>136</v>
      </c>
      <c r="B83" s="11" t="s">
        <v>137</v>
      </c>
      <c r="C83" s="12" t="s">
        <v>121</v>
      </c>
      <c r="D83" s="13" t="s">
        <v>138</v>
      </c>
      <c r="E83" s="14">
        <v>149627</v>
      </c>
      <c r="F83" s="14">
        <v>149627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f t="shared" si="10"/>
        <v>149627</v>
      </c>
    </row>
    <row r="84" spans="1:16" ht="31.5">
      <c r="A84" s="11" t="s">
        <v>139</v>
      </c>
      <c r="B84" s="11" t="s">
        <v>140</v>
      </c>
      <c r="C84" s="12" t="s">
        <v>121</v>
      </c>
      <c r="D84" s="13" t="s">
        <v>141</v>
      </c>
      <c r="E84" s="14">
        <v>14721400</v>
      </c>
      <c r="F84" s="14">
        <v>14721400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0"/>
        <v>14721400</v>
      </c>
    </row>
    <row r="85" spans="1:16" ht="47.25">
      <c r="A85" s="11" t="s">
        <v>142</v>
      </c>
      <c r="B85" s="11" t="s">
        <v>144</v>
      </c>
      <c r="C85" s="12" t="s">
        <v>143</v>
      </c>
      <c r="D85" s="13" t="s">
        <v>145</v>
      </c>
      <c r="E85" s="14">
        <v>10558675</v>
      </c>
      <c r="F85" s="14">
        <v>10558675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f t="shared" si="10"/>
        <v>10558675</v>
      </c>
    </row>
    <row r="86" spans="1:16" ht="78.75">
      <c r="A86" s="11" t="s">
        <v>146</v>
      </c>
      <c r="B86" s="11" t="s">
        <v>147</v>
      </c>
      <c r="C86" s="12" t="s">
        <v>143</v>
      </c>
      <c r="D86" s="13" t="s">
        <v>148</v>
      </c>
      <c r="E86" s="14">
        <v>1635617</v>
      </c>
      <c r="F86" s="14">
        <v>1635617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f t="shared" si="10"/>
        <v>1635617</v>
      </c>
    </row>
    <row r="87" spans="1:16" ht="47.25">
      <c r="A87" s="11" t="s">
        <v>149</v>
      </c>
      <c r="B87" s="11" t="s">
        <v>150</v>
      </c>
      <c r="C87" s="12" t="s">
        <v>143</v>
      </c>
      <c r="D87" s="13" t="s">
        <v>151</v>
      </c>
      <c r="E87" s="14">
        <v>1046795</v>
      </c>
      <c r="F87" s="14">
        <v>1046795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f t="shared" si="10"/>
        <v>1046795</v>
      </c>
    </row>
    <row r="88" spans="1:16" ht="78.75">
      <c r="A88" s="11" t="s">
        <v>152</v>
      </c>
      <c r="B88" s="11" t="s">
        <v>153</v>
      </c>
      <c r="C88" s="12" t="s">
        <v>121</v>
      </c>
      <c r="D88" s="13" t="s">
        <v>154</v>
      </c>
      <c r="E88" s="14">
        <v>179184</v>
      </c>
      <c r="F88" s="14">
        <v>179184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f t="shared" si="10"/>
        <v>179184</v>
      </c>
    </row>
    <row r="89" spans="1:16" ht="78.75">
      <c r="A89" s="11" t="s">
        <v>155</v>
      </c>
      <c r="B89" s="11" t="s">
        <v>156</v>
      </c>
      <c r="C89" s="12" t="s">
        <v>143</v>
      </c>
      <c r="D89" s="13" t="s">
        <v>157</v>
      </c>
      <c r="E89" s="14">
        <v>69510</v>
      </c>
      <c r="F89" s="14">
        <v>69510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f t="shared" si="10"/>
        <v>69510</v>
      </c>
    </row>
    <row r="90" spans="1:16" ht="126">
      <c r="A90" s="11" t="s">
        <v>158</v>
      </c>
      <c r="B90" s="11" t="s">
        <v>159</v>
      </c>
      <c r="C90" s="12" t="s">
        <v>121</v>
      </c>
      <c r="D90" s="13" t="s">
        <v>160</v>
      </c>
      <c r="E90" s="14">
        <v>125748</v>
      </c>
      <c r="F90" s="14">
        <v>125748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f t="shared" si="10"/>
        <v>125748</v>
      </c>
    </row>
    <row r="91" spans="1:16" ht="78.75">
      <c r="A91" s="11" t="s">
        <v>161</v>
      </c>
      <c r="B91" s="11" t="s">
        <v>162</v>
      </c>
      <c r="C91" s="12" t="s">
        <v>64</v>
      </c>
      <c r="D91" s="13" t="s">
        <v>163</v>
      </c>
      <c r="E91" s="14">
        <v>4881820</v>
      </c>
      <c r="F91" s="14">
        <v>4881820</v>
      </c>
      <c r="G91" s="14">
        <v>3701699</v>
      </c>
      <c r="H91" s="14">
        <v>133141</v>
      </c>
      <c r="I91" s="14">
        <v>0</v>
      </c>
      <c r="J91" s="14">
        <v>53600</v>
      </c>
      <c r="K91" s="14">
        <v>0</v>
      </c>
      <c r="L91" s="14">
        <v>53600</v>
      </c>
      <c r="M91" s="14">
        <v>42300</v>
      </c>
      <c r="N91" s="14">
        <v>0</v>
      </c>
      <c r="O91" s="14">
        <v>0</v>
      </c>
      <c r="P91" s="14">
        <f t="shared" si="10"/>
        <v>4935420</v>
      </c>
    </row>
    <row r="92" spans="1:16" ht="31.5">
      <c r="A92" s="11"/>
      <c r="B92" s="11"/>
      <c r="C92" s="12"/>
      <c r="D92" s="20" t="s">
        <v>260</v>
      </c>
      <c r="E92" s="14">
        <v>513104</v>
      </c>
      <c r="F92" s="14">
        <v>513104</v>
      </c>
      <c r="G92" s="14">
        <v>399245</v>
      </c>
      <c r="H92" s="14">
        <v>10119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f t="shared" si="10"/>
        <v>513104</v>
      </c>
    </row>
    <row r="93" spans="1:16" ht="47.25">
      <c r="A93" s="11" t="s">
        <v>164</v>
      </c>
      <c r="B93" s="11" t="s">
        <v>165</v>
      </c>
      <c r="C93" s="12" t="s">
        <v>121</v>
      </c>
      <c r="D93" s="13" t="s">
        <v>166</v>
      </c>
      <c r="E93" s="14">
        <v>899627</v>
      </c>
      <c r="F93" s="14">
        <v>899627</v>
      </c>
      <c r="G93" s="14">
        <v>680843</v>
      </c>
      <c r="H93" s="14">
        <v>31691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f t="shared" si="10"/>
        <v>899627</v>
      </c>
    </row>
    <row r="94" spans="1:16" ht="110.25">
      <c r="A94" s="11" t="s">
        <v>167</v>
      </c>
      <c r="B94" s="11" t="s">
        <v>168</v>
      </c>
      <c r="C94" s="12" t="s">
        <v>143</v>
      </c>
      <c r="D94" s="13" t="s">
        <v>169</v>
      </c>
      <c r="E94" s="14">
        <v>141098</v>
      </c>
      <c r="F94" s="14">
        <v>141098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f t="shared" si="10"/>
        <v>141098</v>
      </c>
    </row>
    <row r="95" spans="1:16" ht="31.5">
      <c r="A95" s="11"/>
      <c r="B95" s="11"/>
      <c r="C95" s="12"/>
      <c r="D95" s="20" t="s">
        <v>260</v>
      </c>
      <c r="E95" s="14">
        <v>27448</v>
      </c>
      <c r="F95" s="14">
        <v>27448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f t="shared" si="10"/>
        <v>27448</v>
      </c>
    </row>
    <row r="96" spans="1:16" ht="63">
      <c r="A96" s="11" t="s">
        <v>170</v>
      </c>
      <c r="B96" s="11" t="s">
        <v>171</v>
      </c>
      <c r="C96" s="12" t="s">
        <v>97</v>
      </c>
      <c r="D96" s="13" t="s">
        <v>172</v>
      </c>
      <c r="E96" s="14">
        <v>147000</v>
      </c>
      <c r="F96" s="14">
        <v>147000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f aca="true" t="shared" si="12" ref="P96:P127">E96+J96</f>
        <v>147000</v>
      </c>
    </row>
    <row r="97" spans="1:16" ht="126">
      <c r="A97" s="11" t="s">
        <v>173</v>
      </c>
      <c r="B97" s="11" t="s">
        <v>174</v>
      </c>
      <c r="C97" s="12" t="s">
        <v>121</v>
      </c>
      <c r="D97" s="13" t="s">
        <v>175</v>
      </c>
      <c r="E97" s="14">
        <v>2638578</v>
      </c>
      <c r="F97" s="14">
        <v>2638578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f t="shared" si="12"/>
        <v>2638578</v>
      </c>
    </row>
    <row r="98" spans="1:16" ht="31.5">
      <c r="A98" s="11" t="s">
        <v>176</v>
      </c>
      <c r="B98" s="11" t="s">
        <v>177</v>
      </c>
      <c r="C98" s="12" t="s">
        <v>68</v>
      </c>
      <c r="D98" s="13" t="s">
        <v>178</v>
      </c>
      <c r="E98" s="14">
        <v>1385570</v>
      </c>
      <c r="F98" s="14">
        <v>1385570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f t="shared" si="12"/>
        <v>1385570</v>
      </c>
    </row>
    <row r="99" spans="1:16" ht="47.25">
      <c r="A99" s="6" t="s">
        <v>179</v>
      </c>
      <c r="B99" s="7"/>
      <c r="C99" s="8"/>
      <c r="D99" s="31" t="s">
        <v>279</v>
      </c>
      <c r="E99" s="10">
        <v>2657389</v>
      </c>
      <c r="F99" s="10">
        <v>2657389</v>
      </c>
      <c r="G99" s="10">
        <v>1607032</v>
      </c>
      <c r="H99" s="10">
        <v>173737</v>
      </c>
      <c r="I99" s="10">
        <v>0</v>
      </c>
      <c r="J99" s="10">
        <v>59000</v>
      </c>
      <c r="K99" s="10">
        <v>59000</v>
      </c>
      <c r="L99" s="10">
        <v>0</v>
      </c>
      <c r="M99" s="10">
        <v>0</v>
      </c>
      <c r="N99" s="10">
        <v>0</v>
      </c>
      <c r="O99" s="10">
        <v>59000</v>
      </c>
      <c r="P99" s="10">
        <f t="shared" si="12"/>
        <v>2716389</v>
      </c>
    </row>
    <row r="100" spans="1:16" ht="47.25">
      <c r="A100" s="6" t="s">
        <v>180</v>
      </c>
      <c r="B100" s="7"/>
      <c r="C100" s="8"/>
      <c r="D100" s="31" t="s">
        <v>280</v>
      </c>
      <c r="E100" s="10">
        <v>2657389</v>
      </c>
      <c r="F100" s="10">
        <v>2657389</v>
      </c>
      <c r="G100" s="10">
        <v>1607032</v>
      </c>
      <c r="H100" s="10">
        <v>173737</v>
      </c>
      <c r="I100" s="10">
        <v>0</v>
      </c>
      <c r="J100" s="10">
        <v>59000</v>
      </c>
      <c r="K100" s="10">
        <v>59000</v>
      </c>
      <c r="L100" s="10">
        <v>0</v>
      </c>
      <c r="M100" s="10">
        <v>0</v>
      </c>
      <c r="N100" s="10">
        <v>0</v>
      </c>
      <c r="O100" s="10">
        <v>59000</v>
      </c>
      <c r="P100" s="10">
        <f t="shared" si="12"/>
        <v>2716389</v>
      </c>
    </row>
    <row r="101" spans="1:16" ht="31.5">
      <c r="A101" s="6"/>
      <c r="B101" s="28">
        <v>3000</v>
      </c>
      <c r="C101" s="29"/>
      <c r="D101" s="9" t="s">
        <v>278</v>
      </c>
      <c r="E101" s="10">
        <f>E102</f>
        <v>2657389</v>
      </c>
      <c r="F101" s="10">
        <f aca="true" t="shared" si="13" ref="F101:O101">F102</f>
        <v>2657389</v>
      </c>
      <c r="G101" s="10">
        <f t="shared" si="13"/>
        <v>1607032</v>
      </c>
      <c r="H101" s="10">
        <f t="shared" si="13"/>
        <v>173737</v>
      </c>
      <c r="I101" s="10">
        <f t="shared" si="13"/>
        <v>0</v>
      </c>
      <c r="J101" s="10">
        <f t="shared" si="13"/>
        <v>59000</v>
      </c>
      <c r="K101" s="10">
        <f t="shared" si="13"/>
        <v>59000</v>
      </c>
      <c r="L101" s="10">
        <f t="shared" si="13"/>
        <v>0</v>
      </c>
      <c r="M101" s="10">
        <f t="shared" si="13"/>
        <v>0</v>
      </c>
      <c r="N101" s="10">
        <f t="shared" si="13"/>
        <v>0</v>
      </c>
      <c r="O101" s="10">
        <f t="shared" si="13"/>
        <v>59000</v>
      </c>
      <c r="P101" s="10">
        <f t="shared" si="12"/>
        <v>2716389</v>
      </c>
    </row>
    <row r="102" spans="1:16" ht="94.5">
      <c r="A102" s="11" t="s">
        <v>181</v>
      </c>
      <c r="B102" s="11" t="s">
        <v>182</v>
      </c>
      <c r="C102" s="12" t="s">
        <v>121</v>
      </c>
      <c r="D102" s="13" t="s">
        <v>183</v>
      </c>
      <c r="E102" s="14">
        <v>2657389</v>
      </c>
      <c r="F102" s="14">
        <v>2657389</v>
      </c>
      <c r="G102" s="14">
        <v>1607032</v>
      </c>
      <c r="H102" s="14">
        <v>173737</v>
      </c>
      <c r="I102" s="14">
        <v>0</v>
      </c>
      <c r="J102" s="14">
        <v>59000</v>
      </c>
      <c r="K102" s="14">
        <v>59000</v>
      </c>
      <c r="L102" s="14">
        <v>0</v>
      </c>
      <c r="M102" s="14">
        <v>0</v>
      </c>
      <c r="N102" s="14">
        <v>0</v>
      </c>
      <c r="O102" s="14">
        <v>59000</v>
      </c>
      <c r="P102" s="14">
        <f t="shared" si="12"/>
        <v>2716389</v>
      </c>
    </row>
    <row r="103" spans="1:16" ht="47.25">
      <c r="A103" s="6" t="s">
        <v>184</v>
      </c>
      <c r="B103" s="7"/>
      <c r="C103" s="8"/>
      <c r="D103" s="27" t="s">
        <v>281</v>
      </c>
      <c r="E103" s="10">
        <v>9940057</v>
      </c>
      <c r="F103" s="10">
        <v>9940057</v>
      </c>
      <c r="G103" s="10">
        <v>6435400</v>
      </c>
      <c r="H103" s="10">
        <v>1671357</v>
      </c>
      <c r="I103" s="10">
        <v>0</v>
      </c>
      <c r="J103" s="10">
        <v>1099760</v>
      </c>
      <c r="K103" s="10">
        <v>812300</v>
      </c>
      <c r="L103" s="10">
        <v>287460</v>
      </c>
      <c r="M103" s="10">
        <v>53000</v>
      </c>
      <c r="N103" s="10">
        <v>0</v>
      </c>
      <c r="O103" s="10">
        <v>812300</v>
      </c>
      <c r="P103" s="10">
        <f t="shared" si="12"/>
        <v>11039817</v>
      </c>
    </row>
    <row r="104" spans="1:16" ht="47.25">
      <c r="A104" s="6" t="s">
        <v>185</v>
      </c>
      <c r="B104" s="7"/>
      <c r="C104" s="8"/>
      <c r="D104" s="27" t="s">
        <v>282</v>
      </c>
      <c r="E104" s="10">
        <v>9940057</v>
      </c>
      <c r="F104" s="10">
        <v>9940057</v>
      </c>
      <c r="G104" s="10">
        <v>6435400</v>
      </c>
      <c r="H104" s="10">
        <v>1671357</v>
      </c>
      <c r="I104" s="10">
        <v>0</v>
      </c>
      <c r="J104" s="10">
        <v>1099760</v>
      </c>
      <c r="K104" s="10">
        <v>812300</v>
      </c>
      <c r="L104" s="10">
        <v>287460</v>
      </c>
      <c r="M104" s="10">
        <v>53000</v>
      </c>
      <c r="N104" s="10">
        <v>0</v>
      </c>
      <c r="O104" s="10">
        <v>812300</v>
      </c>
      <c r="P104" s="10">
        <f t="shared" si="12"/>
        <v>11039817</v>
      </c>
    </row>
    <row r="105" spans="1:16" ht="15.75">
      <c r="A105" s="6"/>
      <c r="B105" s="28">
        <v>1000</v>
      </c>
      <c r="C105" s="29"/>
      <c r="D105" s="9" t="s">
        <v>270</v>
      </c>
      <c r="E105" s="10">
        <f aca="true" t="shared" si="14" ref="E105:O105">E106</f>
        <v>3361359</v>
      </c>
      <c r="F105" s="10">
        <f t="shared" si="14"/>
        <v>3361359</v>
      </c>
      <c r="G105" s="10">
        <f t="shared" si="14"/>
        <v>2601800</v>
      </c>
      <c r="H105" s="10">
        <f t="shared" si="14"/>
        <v>111259</v>
      </c>
      <c r="I105" s="10">
        <f t="shared" si="14"/>
        <v>0</v>
      </c>
      <c r="J105" s="10">
        <f t="shared" si="14"/>
        <v>222160</v>
      </c>
      <c r="K105" s="10">
        <f t="shared" si="14"/>
        <v>49900</v>
      </c>
      <c r="L105" s="10">
        <f t="shared" si="14"/>
        <v>172260</v>
      </c>
      <c r="M105" s="10">
        <f t="shared" si="14"/>
        <v>0</v>
      </c>
      <c r="N105" s="10">
        <f t="shared" si="14"/>
        <v>0</v>
      </c>
      <c r="O105" s="10">
        <f t="shared" si="14"/>
        <v>49900</v>
      </c>
      <c r="P105" s="10">
        <f t="shared" si="12"/>
        <v>3583519</v>
      </c>
    </row>
    <row r="106" spans="1:16" ht="78.75">
      <c r="A106" s="11" t="s">
        <v>186</v>
      </c>
      <c r="B106" s="11" t="s">
        <v>187</v>
      </c>
      <c r="C106" s="12" t="s">
        <v>67</v>
      </c>
      <c r="D106" s="13" t="s">
        <v>188</v>
      </c>
      <c r="E106" s="14">
        <v>3361359</v>
      </c>
      <c r="F106" s="14">
        <v>3361359</v>
      </c>
      <c r="G106" s="14">
        <v>2601800</v>
      </c>
      <c r="H106" s="14">
        <v>111259</v>
      </c>
      <c r="I106" s="14">
        <v>0</v>
      </c>
      <c r="J106" s="14">
        <v>222160</v>
      </c>
      <c r="K106" s="14">
        <v>49900</v>
      </c>
      <c r="L106" s="14">
        <v>172260</v>
      </c>
      <c r="M106" s="14">
        <v>0</v>
      </c>
      <c r="N106" s="14">
        <v>0</v>
      </c>
      <c r="O106" s="14">
        <v>49900</v>
      </c>
      <c r="P106" s="14">
        <f t="shared" si="12"/>
        <v>3583519</v>
      </c>
    </row>
    <row r="107" spans="1:16" ht="31.5">
      <c r="A107" s="11"/>
      <c r="B107" s="11"/>
      <c r="C107" s="12"/>
      <c r="D107" s="20" t="s">
        <v>260</v>
      </c>
      <c r="E107" s="14">
        <v>446630</v>
      </c>
      <c r="F107" s="14">
        <v>446630</v>
      </c>
      <c r="G107" s="14">
        <v>282690</v>
      </c>
      <c r="H107" s="14">
        <v>101749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f t="shared" si="12"/>
        <v>446630</v>
      </c>
    </row>
    <row r="108" spans="1:16" ht="15.75">
      <c r="A108" s="11"/>
      <c r="B108" s="28">
        <v>4000</v>
      </c>
      <c r="C108" s="29"/>
      <c r="D108" s="9" t="s">
        <v>283</v>
      </c>
      <c r="E108" s="14">
        <f aca="true" t="shared" si="15" ref="E108:O108">E109+E110+E111+E112</f>
        <v>6578698</v>
      </c>
      <c r="F108" s="14">
        <f t="shared" si="15"/>
        <v>6578698</v>
      </c>
      <c r="G108" s="14">
        <f t="shared" si="15"/>
        <v>3833600</v>
      </c>
      <c r="H108" s="14">
        <f t="shared" si="15"/>
        <v>1560098</v>
      </c>
      <c r="I108" s="14">
        <f t="shared" si="15"/>
        <v>0</v>
      </c>
      <c r="J108" s="14">
        <f t="shared" si="15"/>
        <v>877600</v>
      </c>
      <c r="K108" s="14">
        <f t="shared" si="15"/>
        <v>762400</v>
      </c>
      <c r="L108" s="14">
        <f t="shared" si="15"/>
        <v>115200</v>
      </c>
      <c r="M108" s="14">
        <f t="shared" si="15"/>
        <v>53000</v>
      </c>
      <c r="N108" s="14">
        <f t="shared" si="15"/>
        <v>0</v>
      </c>
      <c r="O108" s="14">
        <f t="shared" si="15"/>
        <v>762400</v>
      </c>
      <c r="P108" s="14">
        <f t="shared" si="12"/>
        <v>7456298</v>
      </c>
    </row>
    <row r="109" spans="1:16" ht="15.75">
      <c r="A109" s="11" t="s">
        <v>189</v>
      </c>
      <c r="B109" s="11" t="s">
        <v>191</v>
      </c>
      <c r="C109" s="12" t="s">
        <v>190</v>
      </c>
      <c r="D109" s="13" t="s">
        <v>192</v>
      </c>
      <c r="E109" s="14">
        <v>1341432</v>
      </c>
      <c r="F109" s="14">
        <v>1341432</v>
      </c>
      <c r="G109" s="14">
        <v>764400</v>
      </c>
      <c r="H109" s="14">
        <v>328532</v>
      </c>
      <c r="I109" s="14">
        <v>0</v>
      </c>
      <c r="J109" s="14">
        <v>4100</v>
      </c>
      <c r="K109" s="14">
        <v>0</v>
      </c>
      <c r="L109" s="14">
        <v>4100</v>
      </c>
      <c r="M109" s="14">
        <v>0</v>
      </c>
      <c r="N109" s="14">
        <v>0</v>
      </c>
      <c r="O109" s="14">
        <v>0</v>
      </c>
      <c r="P109" s="14">
        <f t="shared" si="12"/>
        <v>1345532</v>
      </c>
    </row>
    <row r="110" spans="1:16" ht="31.5">
      <c r="A110" s="11" t="s">
        <v>193</v>
      </c>
      <c r="B110" s="11" t="s">
        <v>194</v>
      </c>
      <c r="C110" s="12" t="s">
        <v>190</v>
      </c>
      <c r="D110" s="13" t="s">
        <v>195</v>
      </c>
      <c r="E110" s="14">
        <v>2687207</v>
      </c>
      <c r="F110" s="14">
        <v>2687207</v>
      </c>
      <c r="G110" s="14">
        <v>1326800</v>
      </c>
      <c r="H110" s="14">
        <v>901507</v>
      </c>
      <c r="I110" s="14">
        <v>0</v>
      </c>
      <c r="J110" s="14">
        <v>136800</v>
      </c>
      <c r="K110" s="14">
        <v>99400</v>
      </c>
      <c r="L110" s="14">
        <v>37400</v>
      </c>
      <c r="M110" s="14">
        <v>0</v>
      </c>
      <c r="N110" s="14">
        <v>0</v>
      </c>
      <c r="O110" s="14">
        <v>99400</v>
      </c>
      <c r="P110" s="14">
        <f t="shared" si="12"/>
        <v>2824007</v>
      </c>
    </row>
    <row r="111" spans="1:16" ht="47.25">
      <c r="A111" s="11" t="s">
        <v>196</v>
      </c>
      <c r="B111" s="11" t="s">
        <v>198</v>
      </c>
      <c r="C111" s="12" t="s">
        <v>197</v>
      </c>
      <c r="D111" s="13" t="s">
        <v>199</v>
      </c>
      <c r="E111" s="14">
        <v>2180959</v>
      </c>
      <c r="F111" s="14">
        <v>2180959</v>
      </c>
      <c r="G111" s="14">
        <v>1464500</v>
      </c>
      <c r="H111" s="14">
        <v>330059</v>
      </c>
      <c r="I111" s="14">
        <v>0</v>
      </c>
      <c r="J111" s="14">
        <v>696700</v>
      </c>
      <c r="K111" s="14">
        <v>623000</v>
      </c>
      <c r="L111" s="14">
        <v>73700</v>
      </c>
      <c r="M111" s="14">
        <v>53000</v>
      </c>
      <c r="N111" s="14">
        <v>0</v>
      </c>
      <c r="O111" s="14">
        <v>623000</v>
      </c>
      <c r="P111" s="14">
        <f t="shared" si="12"/>
        <v>2877659</v>
      </c>
    </row>
    <row r="112" spans="1:16" ht="31.5">
      <c r="A112" s="11" t="s">
        <v>200</v>
      </c>
      <c r="B112" s="11" t="s">
        <v>202</v>
      </c>
      <c r="C112" s="12" t="s">
        <v>201</v>
      </c>
      <c r="D112" s="13" t="s">
        <v>203</v>
      </c>
      <c r="E112" s="14">
        <v>369100</v>
      </c>
      <c r="F112" s="14">
        <v>369100</v>
      </c>
      <c r="G112" s="14">
        <v>277900</v>
      </c>
      <c r="H112" s="14">
        <v>0</v>
      </c>
      <c r="I112" s="14">
        <v>0</v>
      </c>
      <c r="J112" s="14">
        <v>40000</v>
      </c>
      <c r="K112" s="14">
        <v>40000</v>
      </c>
      <c r="L112" s="14">
        <v>0</v>
      </c>
      <c r="M112" s="14">
        <v>0</v>
      </c>
      <c r="N112" s="14">
        <v>0</v>
      </c>
      <c r="O112" s="14">
        <v>40000</v>
      </c>
      <c r="P112" s="14">
        <f t="shared" si="12"/>
        <v>409100</v>
      </c>
    </row>
    <row r="113" spans="1:16" ht="47.25">
      <c r="A113" s="6" t="s">
        <v>204</v>
      </c>
      <c r="B113" s="7"/>
      <c r="C113" s="8"/>
      <c r="D113" s="31" t="s">
        <v>284</v>
      </c>
      <c r="E113" s="10">
        <v>5056994</v>
      </c>
      <c r="F113" s="10">
        <v>5056994</v>
      </c>
      <c r="G113" s="10">
        <v>2429525</v>
      </c>
      <c r="H113" s="10">
        <v>324506</v>
      </c>
      <c r="I113" s="10">
        <v>0</v>
      </c>
      <c r="J113" s="10">
        <v>1368000</v>
      </c>
      <c r="K113" s="10">
        <v>1368000</v>
      </c>
      <c r="L113" s="10">
        <v>0</v>
      </c>
      <c r="M113" s="10">
        <v>0</v>
      </c>
      <c r="N113" s="10">
        <v>0</v>
      </c>
      <c r="O113" s="10">
        <v>1368000</v>
      </c>
      <c r="P113" s="10">
        <f t="shared" si="12"/>
        <v>6424994</v>
      </c>
    </row>
    <row r="114" spans="1:16" ht="47.25">
      <c r="A114" s="6" t="s">
        <v>205</v>
      </c>
      <c r="B114" s="7"/>
      <c r="C114" s="8"/>
      <c r="D114" s="31" t="s">
        <v>285</v>
      </c>
      <c r="E114" s="10">
        <v>5056994</v>
      </c>
      <c r="F114" s="10">
        <v>5056994</v>
      </c>
      <c r="G114" s="10">
        <v>2429525</v>
      </c>
      <c r="H114" s="10">
        <v>324506</v>
      </c>
      <c r="I114" s="10">
        <v>0</v>
      </c>
      <c r="J114" s="10">
        <v>1368000</v>
      </c>
      <c r="K114" s="10">
        <v>1368000</v>
      </c>
      <c r="L114" s="10">
        <v>0</v>
      </c>
      <c r="M114" s="10">
        <v>0</v>
      </c>
      <c r="N114" s="10">
        <v>0</v>
      </c>
      <c r="O114" s="10">
        <v>1368000</v>
      </c>
      <c r="P114" s="10">
        <f t="shared" si="12"/>
        <v>6424994</v>
      </c>
    </row>
    <row r="115" spans="1:16" ht="31.5">
      <c r="A115" s="6"/>
      <c r="B115" s="28">
        <v>3000</v>
      </c>
      <c r="C115" s="29"/>
      <c r="D115" s="9" t="s">
        <v>278</v>
      </c>
      <c r="E115" s="10">
        <f>E116+E117</f>
        <v>1500340</v>
      </c>
      <c r="F115" s="10">
        <f aca="true" t="shared" si="16" ref="F115:K115">F116+F117</f>
        <v>1500340</v>
      </c>
      <c r="G115" s="10">
        <f t="shared" si="16"/>
        <v>722552</v>
      </c>
      <c r="H115" s="10">
        <f t="shared" si="16"/>
        <v>195956</v>
      </c>
      <c r="I115" s="10">
        <f t="shared" si="16"/>
        <v>0</v>
      </c>
      <c r="J115" s="10">
        <f t="shared" si="16"/>
        <v>19000</v>
      </c>
      <c r="K115" s="10">
        <f t="shared" si="16"/>
        <v>19000</v>
      </c>
      <c r="L115" s="10">
        <f>L116+L117</f>
        <v>0</v>
      </c>
      <c r="M115" s="10">
        <f>M116+M117</f>
        <v>0</v>
      </c>
      <c r="N115" s="10">
        <f>N116+N117</f>
        <v>0</v>
      </c>
      <c r="O115" s="10">
        <f>O116+O117</f>
        <v>19000</v>
      </c>
      <c r="P115" s="10">
        <f t="shared" si="12"/>
        <v>1519340</v>
      </c>
    </row>
    <row r="116" spans="1:16" ht="31.5">
      <c r="A116" s="11" t="s">
        <v>206</v>
      </c>
      <c r="B116" s="11" t="s">
        <v>207</v>
      </c>
      <c r="C116" s="12" t="s">
        <v>121</v>
      </c>
      <c r="D116" s="13" t="s">
        <v>208</v>
      </c>
      <c r="E116" s="14">
        <v>1197140</v>
      </c>
      <c r="F116" s="14">
        <v>1197140</v>
      </c>
      <c r="G116" s="14">
        <v>722552</v>
      </c>
      <c r="H116" s="14">
        <v>195956</v>
      </c>
      <c r="I116" s="14">
        <v>0</v>
      </c>
      <c r="J116" s="14">
        <v>19000</v>
      </c>
      <c r="K116" s="14">
        <v>19000</v>
      </c>
      <c r="L116" s="14">
        <v>0</v>
      </c>
      <c r="M116" s="14">
        <v>0</v>
      </c>
      <c r="N116" s="14">
        <v>0</v>
      </c>
      <c r="O116" s="14">
        <v>19000</v>
      </c>
      <c r="P116" s="14">
        <f t="shared" si="12"/>
        <v>1216140</v>
      </c>
    </row>
    <row r="117" spans="1:16" ht="94.5">
      <c r="A117" s="11" t="s">
        <v>209</v>
      </c>
      <c r="B117" s="11" t="s">
        <v>210</v>
      </c>
      <c r="C117" s="12" t="s">
        <v>121</v>
      </c>
      <c r="D117" s="13" t="s">
        <v>211</v>
      </c>
      <c r="E117" s="14">
        <v>303200</v>
      </c>
      <c r="F117" s="14">
        <v>303200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f t="shared" si="12"/>
        <v>303200</v>
      </c>
    </row>
    <row r="118" spans="1:16" ht="15.75">
      <c r="A118" s="11"/>
      <c r="B118" s="15">
        <v>5000</v>
      </c>
      <c r="C118" s="16"/>
      <c r="D118" s="9" t="s">
        <v>275</v>
      </c>
      <c r="E118" s="14">
        <f>E119+E120+E121+E123</f>
        <v>3556654</v>
      </c>
      <c r="F118" s="14">
        <f aca="true" t="shared" si="17" ref="F118:L118">F119+F120+F121+F123</f>
        <v>3556654</v>
      </c>
      <c r="G118" s="14">
        <f t="shared" si="17"/>
        <v>1706973</v>
      </c>
      <c r="H118" s="14">
        <f t="shared" si="17"/>
        <v>128550</v>
      </c>
      <c r="I118" s="14">
        <f t="shared" si="17"/>
        <v>0</v>
      </c>
      <c r="J118" s="14">
        <f t="shared" si="17"/>
        <v>702000</v>
      </c>
      <c r="K118" s="14">
        <f t="shared" si="17"/>
        <v>702000</v>
      </c>
      <c r="L118" s="14">
        <f t="shared" si="17"/>
        <v>0</v>
      </c>
      <c r="M118" s="14">
        <f>M119+M120+M121+M123</f>
        <v>0</v>
      </c>
      <c r="N118" s="14">
        <f>N119+N120+N121+N123</f>
        <v>0</v>
      </c>
      <c r="O118" s="14">
        <f>O119+O120+O121+O123</f>
        <v>702000</v>
      </c>
      <c r="P118" s="14">
        <f t="shared" si="12"/>
        <v>4258654</v>
      </c>
    </row>
    <row r="119" spans="1:16" ht="47.25">
      <c r="A119" s="11" t="s">
        <v>212</v>
      </c>
      <c r="B119" s="11" t="s">
        <v>213</v>
      </c>
      <c r="C119" s="12" t="s">
        <v>84</v>
      </c>
      <c r="D119" s="13" t="s">
        <v>214</v>
      </c>
      <c r="E119" s="14">
        <v>957700</v>
      </c>
      <c r="F119" s="14">
        <v>957700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f t="shared" si="12"/>
        <v>957700</v>
      </c>
    </row>
    <row r="120" spans="1:16" ht="31.5">
      <c r="A120" s="11" t="s">
        <v>215</v>
      </c>
      <c r="B120" s="11" t="s">
        <v>216</v>
      </c>
      <c r="C120" s="12" t="s">
        <v>84</v>
      </c>
      <c r="D120" s="13" t="s">
        <v>217</v>
      </c>
      <c r="E120" s="14">
        <v>1151341</v>
      </c>
      <c r="F120" s="14">
        <v>1151341</v>
      </c>
      <c r="G120" s="14">
        <v>665239</v>
      </c>
      <c r="H120" s="14">
        <v>88013</v>
      </c>
      <c r="I120" s="14">
        <v>0</v>
      </c>
      <c r="J120" s="14">
        <v>20000</v>
      </c>
      <c r="K120" s="14">
        <v>20000</v>
      </c>
      <c r="L120" s="14">
        <v>0</v>
      </c>
      <c r="M120" s="14">
        <v>0</v>
      </c>
      <c r="N120" s="14">
        <v>0</v>
      </c>
      <c r="O120" s="14">
        <v>20000</v>
      </c>
      <c r="P120" s="14">
        <f t="shared" si="12"/>
        <v>1171341</v>
      </c>
    </row>
    <row r="121" spans="1:16" ht="63">
      <c r="A121" s="11" t="s">
        <v>218</v>
      </c>
      <c r="B121" s="11" t="s">
        <v>219</v>
      </c>
      <c r="C121" s="12" t="s">
        <v>84</v>
      </c>
      <c r="D121" s="13" t="s">
        <v>220</v>
      </c>
      <c r="E121" s="14">
        <v>1152313</v>
      </c>
      <c r="F121" s="14">
        <v>1152313</v>
      </c>
      <c r="G121" s="14">
        <v>843987</v>
      </c>
      <c r="H121" s="14">
        <v>29649</v>
      </c>
      <c r="I121" s="14">
        <v>0</v>
      </c>
      <c r="J121" s="14">
        <v>670000</v>
      </c>
      <c r="K121" s="14">
        <v>670000</v>
      </c>
      <c r="L121" s="14">
        <v>0</v>
      </c>
      <c r="M121" s="14">
        <v>0</v>
      </c>
      <c r="N121" s="14">
        <v>0</v>
      </c>
      <c r="O121" s="14">
        <v>670000</v>
      </c>
      <c r="P121" s="14">
        <f t="shared" si="12"/>
        <v>1822313</v>
      </c>
    </row>
    <row r="122" spans="1:16" ht="31.5">
      <c r="A122" s="11"/>
      <c r="B122" s="11"/>
      <c r="C122" s="12"/>
      <c r="D122" s="20" t="s">
        <v>260</v>
      </c>
      <c r="E122" s="14">
        <v>74893</v>
      </c>
      <c r="F122" s="14">
        <v>74893</v>
      </c>
      <c r="G122" s="14">
        <v>54249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f t="shared" si="12"/>
        <v>74893</v>
      </c>
    </row>
    <row r="123" spans="1:16" ht="31.5">
      <c r="A123" s="11" t="s">
        <v>221</v>
      </c>
      <c r="B123" s="11" t="s">
        <v>222</v>
      </c>
      <c r="C123" s="12" t="s">
        <v>84</v>
      </c>
      <c r="D123" s="13" t="s">
        <v>223</v>
      </c>
      <c r="E123" s="14">
        <v>295300</v>
      </c>
      <c r="F123" s="14">
        <v>295300</v>
      </c>
      <c r="G123" s="14">
        <v>197747</v>
      </c>
      <c r="H123" s="14">
        <v>10888</v>
      </c>
      <c r="I123" s="14">
        <v>0</v>
      </c>
      <c r="J123" s="14">
        <v>12000</v>
      </c>
      <c r="K123" s="14">
        <v>12000</v>
      </c>
      <c r="L123" s="14">
        <v>0</v>
      </c>
      <c r="M123" s="14">
        <v>0</v>
      </c>
      <c r="N123" s="14">
        <v>0</v>
      </c>
      <c r="O123" s="14">
        <v>12000</v>
      </c>
      <c r="P123" s="14">
        <f t="shared" si="12"/>
        <v>307300</v>
      </c>
    </row>
    <row r="124" spans="1:16" ht="31.5">
      <c r="A124" s="11"/>
      <c r="B124" s="25" t="s">
        <v>267</v>
      </c>
      <c r="C124" s="26"/>
      <c r="D124" s="17" t="s">
        <v>254</v>
      </c>
      <c r="E124" s="14">
        <f>E125</f>
        <v>0</v>
      </c>
      <c r="F124" s="14">
        <f aca="true" t="shared" si="18" ref="F124:M124">F125</f>
        <v>0</v>
      </c>
      <c r="G124" s="14">
        <f t="shared" si="18"/>
        <v>0</v>
      </c>
      <c r="H124" s="14">
        <f t="shared" si="18"/>
        <v>0</v>
      </c>
      <c r="I124" s="14">
        <f t="shared" si="18"/>
        <v>0</v>
      </c>
      <c r="J124" s="14">
        <f t="shared" si="18"/>
        <v>647000</v>
      </c>
      <c r="K124" s="14">
        <f t="shared" si="18"/>
        <v>647000</v>
      </c>
      <c r="L124" s="14">
        <f t="shared" si="18"/>
        <v>0</v>
      </c>
      <c r="M124" s="14">
        <f t="shared" si="18"/>
        <v>0</v>
      </c>
      <c r="N124" s="14">
        <f>N125</f>
        <v>0</v>
      </c>
      <c r="O124" s="14">
        <f>O125</f>
        <v>647000</v>
      </c>
      <c r="P124" s="14">
        <f t="shared" si="12"/>
        <v>647000</v>
      </c>
    </row>
    <row r="125" spans="1:16" ht="31.5">
      <c r="A125" s="11" t="s">
        <v>224</v>
      </c>
      <c r="B125" s="11" t="s">
        <v>225</v>
      </c>
      <c r="C125" s="12" t="s">
        <v>51</v>
      </c>
      <c r="D125" s="13" t="s">
        <v>226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647000</v>
      </c>
      <c r="K125" s="14">
        <v>647000</v>
      </c>
      <c r="L125" s="14">
        <v>0</v>
      </c>
      <c r="M125" s="14">
        <v>0</v>
      </c>
      <c r="N125" s="14">
        <v>0</v>
      </c>
      <c r="O125" s="14">
        <v>647000</v>
      </c>
      <c r="P125" s="14">
        <f t="shared" si="12"/>
        <v>647000</v>
      </c>
    </row>
    <row r="126" spans="1:16" ht="47.25">
      <c r="A126" s="6" t="s">
        <v>227</v>
      </c>
      <c r="B126" s="7"/>
      <c r="C126" s="8"/>
      <c r="D126" s="27" t="s">
        <v>286</v>
      </c>
      <c r="E126" s="10">
        <v>17757915</v>
      </c>
      <c r="F126" s="10">
        <v>16697915</v>
      </c>
      <c r="G126" s="10">
        <v>0</v>
      </c>
      <c r="H126" s="10">
        <v>0</v>
      </c>
      <c r="I126" s="10">
        <v>60000</v>
      </c>
      <c r="J126" s="10">
        <v>3435336</v>
      </c>
      <c r="K126" s="10">
        <v>3435336</v>
      </c>
      <c r="L126" s="10">
        <v>0</v>
      </c>
      <c r="M126" s="10">
        <v>0</v>
      </c>
      <c r="N126" s="10">
        <v>0</v>
      </c>
      <c r="O126" s="10">
        <v>3435336</v>
      </c>
      <c r="P126" s="10">
        <f t="shared" si="12"/>
        <v>21193251</v>
      </c>
    </row>
    <row r="127" spans="1:16" ht="47.25">
      <c r="A127" s="6" t="s">
        <v>228</v>
      </c>
      <c r="B127" s="7"/>
      <c r="C127" s="8"/>
      <c r="D127" s="27" t="s">
        <v>287</v>
      </c>
      <c r="E127" s="10">
        <v>17757915</v>
      </c>
      <c r="F127" s="10">
        <v>16697915</v>
      </c>
      <c r="G127" s="10">
        <v>0</v>
      </c>
      <c r="H127" s="10">
        <v>0</v>
      </c>
      <c r="I127" s="10">
        <v>60000</v>
      </c>
      <c r="J127" s="10">
        <v>3435336</v>
      </c>
      <c r="K127" s="10">
        <v>3435336</v>
      </c>
      <c r="L127" s="10">
        <v>0</v>
      </c>
      <c r="M127" s="10">
        <v>0</v>
      </c>
      <c r="N127" s="10">
        <v>0</v>
      </c>
      <c r="O127" s="10">
        <v>3435336</v>
      </c>
      <c r="P127" s="10">
        <f t="shared" si="12"/>
        <v>21193251</v>
      </c>
    </row>
    <row r="128" spans="1:16" ht="15.75">
      <c r="A128" s="6"/>
      <c r="B128" s="25" t="s">
        <v>288</v>
      </c>
      <c r="C128" s="25"/>
      <c r="D128" s="31" t="s">
        <v>289</v>
      </c>
      <c r="E128" s="10">
        <f aca="true" t="shared" si="19" ref="E128:O128">E129</f>
        <v>1000000</v>
      </c>
      <c r="F128" s="10">
        <f t="shared" si="19"/>
        <v>0</v>
      </c>
      <c r="G128" s="10">
        <f t="shared" si="19"/>
        <v>0</v>
      </c>
      <c r="H128" s="10">
        <f t="shared" si="19"/>
        <v>0</v>
      </c>
      <c r="I128" s="10">
        <f t="shared" si="19"/>
        <v>0</v>
      </c>
      <c r="J128" s="10">
        <f t="shared" si="19"/>
        <v>0</v>
      </c>
      <c r="K128" s="10">
        <f t="shared" si="19"/>
        <v>0</v>
      </c>
      <c r="L128" s="10">
        <f t="shared" si="19"/>
        <v>0</v>
      </c>
      <c r="M128" s="10">
        <f t="shared" si="19"/>
        <v>0</v>
      </c>
      <c r="N128" s="10">
        <f t="shared" si="19"/>
        <v>0</v>
      </c>
      <c r="O128" s="10">
        <f t="shared" si="19"/>
        <v>0</v>
      </c>
      <c r="P128" s="10">
        <f aca="true" t="shared" si="20" ref="P128:P135">E128+J128</f>
        <v>1000000</v>
      </c>
    </row>
    <row r="129" spans="1:16" ht="15.75">
      <c r="A129" s="11" t="s">
        <v>229</v>
      </c>
      <c r="B129" s="11" t="s">
        <v>231</v>
      </c>
      <c r="C129" s="12" t="s">
        <v>230</v>
      </c>
      <c r="D129" s="13" t="s">
        <v>232</v>
      </c>
      <c r="E129" s="14">
        <v>1000000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f t="shared" si="20"/>
        <v>1000000</v>
      </c>
    </row>
    <row r="130" spans="1:16" ht="15.75">
      <c r="A130" s="11"/>
      <c r="B130" s="25" t="s">
        <v>290</v>
      </c>
      <c r="C130" s="26"/>
      <c r="D130" s="31" t="s">
        <v>291</v>
      </c>
      <c r="E130" s="14">
        <f aca="true" t="shared" si="21" ref="E130:O130">E131+E132+E133+E134</f>
        <v>16757915</v>
      </c>
      <c r="F130" s="14">
        <f t="shared" si="21"/>
        <v>16697915</v>
      </c>
      <c r="G130" s="14">
        <f t="shared" si="21"/>
        <v>0</v>
      </c>
      <c r="H130" s="14">
        <f t="shared" si="21"/>
        <v>0</v>
      </c>
      <c r="I130" s="14">
        <f t="shared" si="21"/>
        <v>60000</v>
      </c>
      <c r="J130" s="14">
        <f t="shared" si="21"/>
        <v>3435336</v>
      </c>
      <c r="K130" s="14">
        <f t="shared" si="21"/>
        <v>3435336</v>
      </c>
      <c r="L130" s="14">
        <f t="shared" si="21"/>
        <v>0</v>
      </c>
      <c r="M130" s="14">
        <f t="shared" si="21"/>
        <v>0</v>
      </c>
      <c r="N130" s="14">
        <f t="shared" si="21"/>
        <v>0</v>
      </c>
      <c r="O130" s="14">
        <f t="shared" si="21"/>
        <v>3435336</v>
      </c>
      <c r="P130" s="14">
        <f t="shared" si="20"/>
        <v>20193251</v>
      </c>
    </row>
    <row r="131" spans="1:16" ht="110.25">
      <c r="A131" s="11" t="s">
        <v>233</v>
      </c>
      <c r="B131" s="11" t="s">
        <v>235</v>
      </c>
      <c r="C131" s="12" t="s">
        <v>234</v>
      </c>
      <c r="D131" s="13" t="s">
        <v>236</v>
      </c>
      <c r="E131" s="14">
        <v>60000</v>
      </c>
      <c r="F131" s="14">
        <v>0</v>
      </c>
      <c r="G131" s="14">
        <v>0</v>
      </c>
      <c r="H131" s="14">
        <v>0</v>
      </c>
      <c r="I131" s="14">
        <v>60000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f t="shared" si="20"/>
        <v>60000</v>
      </c>
    </row>
    <row r="132" spans="1:16" ht="47.25">
      <c r="A132" s="11" t="s">
        <v>237</v>
      </c>
      <c r="B132" s="11" t="s">
        <v>238</v>
      </c>
      <c r="C132" s="12" t="s">
        <v>234</v>
      </c>
      <c r="D132" s="13" t="s">
        <v>239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1866744</v>
      </c>
      <c r="K132" s="14">
        <v>1866744</v>
      </c>
      <c r="L132" s="14">
        <v>0</v>
      </c>
      <c r="M132" s="14">
        <v>0</v>
      </c>
      <c r="N132" s="14">
        <v>0</v>
      </c>
      <c r="O132" s="14">
        <v>1866744</v>
      </c>
      <c r="P132" s="14">
        <f t="shared" si="20"/>
        <v>1866744</v>
      </c>
    </row>
    <row r="133" spans="1:16" ht="15.75">
      <c r="A133" s="11" t="s">
        <v>240</v>
      </c>
      <c r="B133" s="11" t="s">
        <v>241</v>
      </c>
      <c r="C133" s="12" t="s">
        <v>234</v>
      </c>
      <c r="D133" s="13" t="s">
        <v>242</v>
      </c>
      <c r="E133" s="14">
        <v>16154386</v>
      </c>
      <c r="F133" s="14">
        <v>16154386</v>
      </c>
      <c r="G133" s="14">
        <v>0</v>
      </c>
      <c r="H133" s="14">
        <v>0</v>
      </c>
      <c r="I133" s="14">
        <v>0</v>
      </c>
      <c r="J133" s="14">
        <v>1248592</v>
      </c>
      <c r="K133" s="14">
        <v>1248592</v>
      </c>
      <c r="L133" s="14">
        <v>0</v>
      </c>
      <c r="M133" s="14">
        <v>0</v>
      </c>
      <c r="N133" s="14">
        <v>0</v>
      </c>
      <c r="O133" s="14">
        <v>1248592</v>
      </c>
      <c r="P133" s="14">
        <f t="shared" si="20"/>
        <v>17402978</v>
      </c>
    </row>
    <row r="134" spans="1:16" ht="63">
      <c r="A134" s="11" t="s">
        <v>243</v>
      </c>
      <c r="B134" s="11" t="s">
        <v>244</v>
      </c>
      <c r="C134" s="12" t="s">
        <v>234</v>
      </c>
      <c r="D134" s="13" t="s">
        <v>245</v>
      </c>
      <c r="E134" s="14">
        <v>543529</v>
      </c>
      <c r="F134" s="14">
        <v>543529</v>
      </c>
      <c r="G134" s="14">
        <v>0</v>
      </c>
      <c r="H134" s="14">
        <v>0</v>
      </c>
      <c r="I134" s="14">
        <v>0</v>
      </c>
      <c r="J134" s="14">
        <v>320000</v>
      </c>
      <c r="K134" s="14">
        <v>320000</v>
      </c>
      <c r="L134" s="14">
        <v>0</v>
      </c>
      <c r="M134" s="14">
        <v>0</v>
      </c>
      <c r="N134" s="14">
        <v>0</v>
      </c>
      <c r="O134" s="14">
        <v>320000</v>
      </c>
      <c r="P134" s="14">
        <f t="shared" si="20"/>
        <v>863529</v>
      </c>
    </row>
    <row r="135" spans="1:16" ht="15.75">
      <c r="A135" s="7"/>
      <c r="B135" s="7"/>
      <c r="C135" s="8"/>
      <c r="D135" s="10" t="s">
        <v>246</v>
      </c>
      <c r="E135" s="10">
        <v>372961441</v>
      </c>
      <c r="F135" s="10">
        <v>371469483</v>
      </c>
      <c r="G135" s="10">
        <v>98723222</v>
      </c>
      <c r="H135" s="10">
        <v>20916758</v>
      </c>
      <c r="I135" s="10">
        <v>491958</v>
      </c>
      <c r="J135" s="10">
        <v>61168820</v>
      </c>
      <c r="K135" s="10">
        <v>43495038</v>
      </c>
      <c r="L135" s="10">
        <v>3119782</v>
      </c>
      <c r="M135" s="10">
        <v>428077</v>
      </c>
      <c r="N135" s="10">
        <v>0</v>
      </c>
      <c r="O135" s="10">
        <v>58049038</v>
      </c>
      <c r="P135" s="10">
        <f t="shared" si="20"/>
        <v>434130261</v>
      </c>
    </row>
    <row r="137" spans="1:16" ht="18.75">
      <c r="A137" s="34" t="s">
        <v>292</v>
      </c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34" t="s">
        <v>295</v>
      </c>
    </row>
    <row r="138" spans="2:9" ht="12.75">
      <c r="B138" s="4"/>
      <c r="I138" s="4"/>
    </row>
    <row r="139" spans="1:11" ht="73.5" customHeight="1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</sheetData>
  <sheetProtection/>
  <mergeCells count="30">
    <mergeCell ref="A139:K139"/>
    <mergeCell ref="A10:P10"/>
    <mergeCell ref="A12:A15"/>
    <mergeCell ref="B12:B15"/>
    <mergeCell ref="C12:C15"/>
    <mergeCell ref="D12:D15"/>
    <mergeCell ref="E12:I12"/>
    <mergeCell ref="E13:E15"/>
    <mergeCell ref="F13:F15"/>
    <mergeCell ref="G13:H13"/>
    <mergeCell ref="G14:G15"/>
    <mergeCell ref="I13:I15"/>
    <mergeCell ref="J12:O12"/>
    <mergeCell ref="J13:J15"/>
    <mergeCell ref="K13:K15"/>
    <mergeCell ref="L13:L15"/>
    <mergeCell ref="M13:N13"/>
    <mergeCell ref="M14:M15"/>
    <mergeCell ref="N14:N15"/>
    <mergeCell ref="O13:O15"/>
    <mergeCell ref="P12:P15"/>
    <mergeCell ref="K1:P1"/>
    <mergeCell ref="K2:P2"/>
    <mergeCell ref="K3:P3"/>
    <mergeCell ref="K4:P4"/>
    <mergeCell ref="K5:P5"/>
    <mergeCell ref="K6:P6"/>
    <mergeCell ref="K7:P7"/>
    <mergeCell ref="A9:P9"/>
    <mergeCell ref="H14:H15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2019-03-18T12:20:22Z</cp:lastPrinted>
  <dcterms:created xsi:type="dcterms:W3CDTF">2019-03-15T07:14:28Z</dcterms:created>
  <dcterms:modified xsi:type="dcterms:W3CDTF">2019-03-19T07:59:38Z</dcterms:modified>
  <cp:category/>
  <cp:version/>
  <cp:contentType/>
  <cp:contentStatus/>
</cp:coreProperties>
</file>