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tabRatio="588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'дод.7'!$A$1:$J$96</definedName>
  </definedNames>
  <calcPr fullCalcOnLoad="1"/>
</workbook>
</file>

<file path=xl/sharedStrings.xml><?xml version="1.0" encoding="utf-8"?>
<sst xmlns="http://schemas.openxmlformats.org/spreadsheetml/2006/main" count="366" uniqueCount="251">
  <si>
    <t xml:space="preserve">Код Програмної класифікації видатків та кредитування місцевих бюджетів  </t>
  </si>
  <si>
    <t xml:space="preserve">Код Функціональної класифікації видатків та кредитування бюджету 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</si>
  <si>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</si>
  <si>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</si>
  <si>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</si>
  <si>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</si>
  <si>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</si>
  <si>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</si>
  <si>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</si>
  <si>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</t>
  </si>
  <si>
    <t>Додаток 4</t>
  </si>
  <si>
    <t>до рішення районної ради</t>
  </si>
  <si>
    <t xml:space="preserve">Розподіл витрат районного бюджету на реалізацію місцевих/регіональних програм у 2019 році  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</si>
  <si>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</si>
  <si>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</si>
  <si>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</si>
  <si>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</si>
  <si>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</si>
  <si>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</si>
  <si>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</si>
  <si>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</si>
  <si>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</si>
  <si>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</si>
  <si>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</si>
  <si>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</si>
  <si>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</si>
  <si>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</si>
  <si>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2000</t>
  </si>
  <si>
    <t>Охорона здоров'я</t>
  </si>
  <si>
    <t>0212010</t>
  </si>
  <si>
    <t>2010</t>
  </si>
  <si>
    <t>0731</t>
  </si>
  <si>
    <t>Багатопрофільна стаціонарна медична допомога населенню</t>
  </si>
  <si>
    <t>Програма висвітлення діяльності Красноградської районної державної адміністрації та Красноградської районної ради на 2019 рік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</si>
  <si>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</si>
  <si>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</si>
  <si>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</si>
  <si>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</si>
  <si>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</si>
  <si>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</si>
  <si>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</si>
  <si>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</si>
  <si>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</si>
  <si>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</si>
  <si>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</si>
  <si>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</si>
  <si>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</si>
  <si>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0600000</t>
  </si>
  <si>
    <t>Відділ освіти Красноградської районної державної адміністрації (головний розпорядник)</t>
  </si>
  <si>
    <t>0610000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</si>
  <si>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</si>
  <si>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</si>
  <si>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</si>
  <si>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</si>
  <si>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</si>
  <si>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</si>
  <si>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</si>
  <si>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</si>
  <si>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</si>
  <si>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</si>
  <si>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</si>
  <si>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Програма удосконалення медичної допомоги мешканцям Красноградського району в рамках єдиного медичного простору на 2017-2020 роки (зі змінами)</t>
  </si>
  <si>
    <t>Комплексна програма «Новий освітній простір Красноградщини» на 2015-2019 роки (зі змінами)</t>
  </si>
  <si>
    <t>5000</t>
  </si>
  <si>
    <t>Фiзична культура i спорт</t>
  </si>
  <si>
    <t>О615031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</si>
  <si>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</si>
  <si>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</si>
  <si>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</si>
  <si>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</si>
  <si>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УПСЗН районної державної адміністрації (головний розпорядник)</t>
  </si>
  <si>
    <t>0810000</t>
  </si>
  <si>
    <t>УПСЗН районної державної адміністрації (відповідальний виконавець)</t>
  </si>
  <si>
    <t>3000</t>
  </si>
  <si>
    <t>Соціальний захист та соціальне забезпечення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</si>
  <si>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</si>
  <si>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</si>
  <si>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</si>
  <si>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</si>
  <si>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</si>
  <si>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</si>
  <si>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</si>
  <si>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Програми розвитку культури у Красноградському районі на 2019-2020 роки</t>
  </si>
  <si>
    <t>1100000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</si>
  <si>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</si>
  <si>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</si>
  <si>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1113133</t>
  </si>
  <si>
    <t>3133</t>
  </si>
  <si>
    <t>1040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</si>
  <si>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</si>
  <si>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</si>
  <si>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</si>
  <si>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</si>
  <si>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</si>
  <si>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</si>
  <si>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</si>
  <si>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Комплексна програма розвитку фізичної культури та спорту в Красноградському районі на 2019 рік</t>
  </si>
  <si>
    <t>Районна програма "Молодь Красноградщини" на 2016-2020 роки</t>
  </si>
  <si>
    <t>Районна програма оздоровлення та відпочинку дітей на 2016-2020 роки</t>
  </si>
  <si>
    <t>0217370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</si>
  <si>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</si>
  <si>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</si>
  <si>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</si>
  <si>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Рішення сесії № 142-VII від 22 квітня 2016 року</t>
  </si>
  <si>
    <t>0726</t>
  </si>
  <si>
    <t xml:space="preserve">Рішення сесії № 354-VІІ від 16 лютого 2017 року </t>
  </si>
  <si>
    <t>0813032</t>
  </si>
  <si>
    <t>3032</t>
  </si>
  <si>
    <t>1070</t>
  </si>
  <si>
    <t>Надання пільг окремим категоріям громадян з оплати послуг зв`язку</t>
  </si>
  <si>
    <t>Програма соціального захисту населення Красноградського району на 2019 рік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</si>
  <si>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</si>
  <si>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</si>
  <si>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</si>
  <si>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</si>
  <si>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</si>
  <si>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</si>
  <si>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</si>
  <si>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</si>
  <si>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</si>
  <si>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</si>
  <si>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</si>
  <si>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</si>
  <si>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</si>
  <si>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</si>
  <si>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</si>
  <si>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</si>
  <si>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</si>
  <si>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</si>
  <si>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</si>
  <si>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</si>
  <si>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</si>
  <si>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Керуючий справами апарату районної ради</t>
  </si>
  <si>
    <t>(XLIV позачергова сесія VII скликання)</t>
  </si>
  <si>
    <t>О611162</t>
  </si>
  <si>
    <t>1162</t>
  </si>
  <si>
    <t>Інші програми та заходи у сфері освіти</t>
  </si>
  <si>
    <t xml:space="preserve">в редакції рішення районної ради </t>
  </si>
  <si>
    <t xml:space="preserve">від 21 грудня 2018 року №956 -VII </t>
  </si>
  <si>
    <t>О611020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</si>
  <si>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</si>
  <si>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</si>
  <si>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</si>
  <si>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О611161</t>
  </si>
  <si>
    <t>1161</t>
  </si>
  <si>
    <t>Забезпечення діяльності інших закладів у сфері освіти</t>
  </si>
  <si>
    <t>О617321</t>
  </si>
  <si>
    <t>О617363</t>
  </si>
  <si>
    <t>7321</t>
  </si>
  <si>
    <t>0443</t>
  </si>
  <si>
    <t>7363</t>
  </si>
  <si>
    <t>Будівництво освітніх установ та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</si>
  <si>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</si>
  <si>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</si>
  <si>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</si>
  <si>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</si>
  <si>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</si>
  <si>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</si>
  <si>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</si>
  <si>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</si>
  <si>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</si>
  <si>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</si>
  <si>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</si>
  <si>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</si>
  <si>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</si>
  <si>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</si>
  <si>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0180</t>
  </si>
  <si>
    <t>Програма економічного і соціального розвитку Красноградського району на 2019 рік</t>
  </si>
  <si>
    <t>Рішення сесії № 144-VII від 22 квітня 2016 року</t>
  </si>
  <si>
    <t>Рішення сесії № 946-VII від 21 грудня 2018 року</t>
  </si>
  <si>
    <t>Рішення сесії № 605-VII від 14 грудня 2017 року</t>
  </si>
  <si>
    <t>Питна вода Красноградського району на 2012-2020 роки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</si>
  <si>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</si>
  <si>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</si>
  <si>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(XLVІІ сесія VІІ скликання)</t>
  </si>
  <si>
    <t>0217322</t>
  </si>
  <si>
    <t>7322</t>
  </si>
  <si>
    <t>Будівництво медичних установ та закладів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</si>
  <si>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</si>
  <si>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</si>
  <si>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</si>
  <si>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</si>
  <si>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</si>
  <si>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</si>
  <si>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Програма розвитку культури Красноградського району на 2019-2020 роки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</si>
  <si>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</si>
  <si>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</si>
  <si>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</si>
  <si>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</si>
  <si>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</si>
  <si>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</si>
  <si>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</si>
  <si>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</si>
  <si>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</si>
  <si>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</si>
  <si>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</si>
  <si>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</si>
  <si>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</si>
  <si>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</si>
  <si>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0900000</t>
  </si>
  <si>
    <t>Служба у справах дітей районної державної адміністрації (головний розпорядник)</t>
  </si>
  <si>
    <t>0910000</t>
  </si>
  <si>
    <t>Служба у справах дітей районної державної адміністрації (відповідальний виконавець))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</si>
  <si>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</si>
  <si>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</si>
  <si>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</si>
  <si>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0216012</t>
  </si>
  <si>
    <t>6012</t>
  </si>
  <si>
    <t>Забезпечення діяльності з виробництва, транспортування, постачання теплової енергії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</si>
  <si>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</si>
  <si>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</si>
  <si>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</si>
  <si>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</si>
  <si>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</si>
  <si>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</si>
  <si>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</si>
  <si>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</si>
  <si>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</si>
  <si>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</si>
  <si>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Комплексна програма забезпе-чення публічної безпеки і порядку в Красноградському районі на 2017-2021 роки </t>
  </si>
  <si>
    <t xml:space="preserve">Програма соціального захисту населення Красноградського району на 2019 рік </t>
  </si>
  <si>
    <t xml:space="preserve">Програма підтримки діяльності Лозівського міжрайонного відділу Управління Служби безпеки України в Харківській області на 2018-2020 роки </t>
  </si>
  <si>
    <t xml:space="preserve">Районна цільова програма підтримки сімей, захисту прав дітей, розвитку та підтримки сімейних форм виховання на 2018–2020 роки </t>
  </si>
  <si>
    <t>3719770</t>
  </si>
  <si>
    <t>9770</t>
  </si>
  <si>
    <t>Інші субвенції з місцевого бюджету</t>
  </si>
  <si>
    <t>Програма забезпечення організації претензійно-позовної роботи управління праці та соціального захисту населення Красноградсь-кої районної державної адміністрації на 2019 рік</t>
  </si>
  <si>
    <t>1117323</t>
  </si>
  <si>
    <t>7323</t>
  </si>
  <si>
    <t>Будівництво установ та закладів соціальної сфери</t>
  </si>
  <si>
    <r>
      <t>Районна програма «Територіальна оборона» на 2018-2019 роки</t>
    </r>
    <r>
      <rPr>
        <sz val="12"/>
        <color indexed="8"/>
        <rFont val="Times New Roman"/>
        <family val="1"/>
      </rPr>
      <t xml:space="preserve"> </t>
    </r>
  </si>
  <si>
    <t>від 21 лютого 2019 року № 1015-VII</t>
  </si>
  <si>
    <t xml:space="preserve">Код Типової програ- мної класифікації видатків та кредитуван- ня місцевих бюджетів </t>
  </si>
  <si>
    <t>Рішення сесії № 1007-VII від 21  лютого 2019 року</t>
  </si>
  <si>
    <t>К.ФРОЛОВ</t>
  </si>
  <si>
    <r>
      <t>Програма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забезпечення органі-зації претензійно-позовної роботи Красноградської районної державної адміністрації на 2019-2020 роки </t>
    </r>
  </si>
  <si>
    <t>Рішення сесії № 698-VII від 22 березня 2018 року</t>
  </si>
  <si>
    <t>Рішення сесії № 952-VII від 21 грудня 2018 року</t>
  </si>
  <si>
    <t>Рішення сесії № 629-VII від 21 грудня 2017 року</t>
  </si>
  <si>
    <t>Рішення сесії № 462-VII від 03 серпеня 2017 року</t>
  </si>
  <si>
    <t>Рішення сесії № 980-VII від 24 січня 2019 року</t>
  </si>
  <si>
    <t>Рішення сесії № 954-VII від 21 грудня 2018 року</t>
  </si>
  <si>
    <t>Рішення сесії № 793-VII від 31 травня 2018 року</t>
  </si>
  <si>
    <t xml:space="preserve">Рішення сесії № 971-VI від 29 січня 2015 року </t>
  </si>
  <si>
    <t>Рішення сесії № 971-VI від 29 січня 2015 року</t>
  </si>
  <si>
    <t>Рішення сесії № 971-VI від 29.01.2015 року</t>
  </si>
  <si>
    <t>Рішення сесії № 354-VII від 16 лютого 2017року</t>
  </si>
  <si>
    <t>Рішення сесії № 311-VI від 26 січня 2012 року</t>
  </si>
  <si>
    <t>Рішення сесії № 650-VII від 21 січня 2018 року</t>
  </si>
  <si>
    <t>Рішення сесії № 981-VII від 21 січня 2019 року</t>
  </si>
  <si>
    <t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</si>
</sst>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4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quotePrefix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 applyProtection="1">
      <alignment horizontal="center" vertical="center" wrapText="1"/>
      <protection/>
    </xf>
    <xf numFmtId="2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quotePrefix="1">
      <alignment horizontal="center" vertical="center" wrapText="1"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 quotePrefix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 quotePrefix="1">
      <alignment horizontal="center" vertical="center" wrapText="1"/>
    </xf>
    <xf numFmtId="2" fontId="26" fillId="0" borderId="13" xfId="0" applyNumberFormat="1" applyFont="1" applyFill="1" applyBorder="1" applyAlignment="1" quotePrefix="1">
      <alignment horizontal="center" vertical="center" wrapText="1"/>
    </xf>
    <xf numFmtId="49" fontId="28" fillId="0" borderId="13" xfId="0" applyNumberFormat="1" applyFont="1" applyFill="1" applyBorder="1" applyAlignment="1" quotePrefix="1">
      <alignment horizontal="center" vertical="center" wrapText="1"/>
    </xf>
    <xf numFmtId="49" fontId="24" fillId="0" borderId="13" xfId="0" applyNumberFormat="1" applyFont="1" applyFill="1" applyBorder="1" applyAlignment="1" quotePrefix="1">
      <alignment horizontal="center" vertical="center" wrapText="1"/>
    </xf>
    <xf numFmtId="0" fontId="26" fillId="0" borderId="13" xfId="0" applyFont="1" applyFill="1" applyBorder="1" applyAlignment="1" quotePrefix="1">
      <alignment horizontal="center" vertical="center" wrapText="1"/>
    </xf>
    <xf numFmtId="0" fontId="24" fillId="24" borderId="13" xfId="0" applyFont="1" applyFill="1" applyBorder="1" applyAlignment="1" quotePrefix="1">
      <alignment horizontal="center" vertical="center" wrapText="1"/>
    </xf>
    <xf numFmtId="2" fontId="24" fillId="24" borderId="13" xfId="0" applyNumberFormat="1" applyFont="1" applyFill="1" applyBorder="1" applyAlignment="1" quotePrefix="1">
      <alignment horizontal="center" vertical="center" wrapText="1"/>
    </xf>
    <xf numFmtId="2" fontId="24" fillId="0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24" borderId="13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2" fontId="26" fillId="24" borderId="13" xfId="0" applyNumberFormat="1" applyFont="1" applyFill="1" applyBorder="1" applyAlignment="1" quotePrefix="1">
      <alignment horizontal="center" vertical="center" wrapText="1"/>
    </xf>
    <xf numFmtId="0" fontId="28" fillId="0" borderId="13" xfId="0" applyFont="1" applyFill="1" applyBorder="1" applyAlignment="1" quotePrefix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0" fontId="27" fillId="0" borderId="13" xfId="80" applyFont="1" applyFill="1" applyBorder="1" applyAlignment="1">
      <alignment horizontal="center" vertical="center" wrapText="1"/>
      <protection/>
    </xf>
    <xf numFmtId="2" fontId="27" fillId="0" borderId="13" xfId="80" applyNumberFormat="1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 quotePrefix="1">
      <alignment horizontal="center" vertical="center" wrapText="1"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0" fontId="26" fillId="0" borderId="13" xfId="76" applyFont="1" applyBorder="1" applyAlignment="1" quotePrefix="1">
      <alignment horizontal="center" vertical="center" wrapText="1"/>
      <protection/>
    </xf>
    <xf numFmtId="2" fontId="26" fillId="0" borderId="13" xfId="76" applyNumberFormat="1" applyFont="1" applyBorder="1" applyAlignment="1" quotePrefix="1">
      <alignment horizontal="center" vertical="center" wrapText="1"/>
      <protection/>
    </xf>
    <xf numFmtId="0" fontId="28" fillId="24" borderId="13" xfId="0" applyFont="1" applyFill="1" applyBorder="1" applyAlignment="1" quotePrefix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2" fontId="28" fillId="24" borderId="13" xfId="0" applyNumberFormat="1" applyFont="1" applyFill="1" applyBorder="1" applyAlignment="1">
      <alignment horizontal="center" vertical="center" wrapText="1"/>
    </xf>
    <xf numFmtId="49" fontId="28" fillId="24" borderId="13" xfId="80" applyNumberFormat="1" applyFont="1" applyFill="1" applyBorder="1" applyAlignment="1">
      <alignment horizontal="center" vertical="center" wrapText="1"/>
      <protection/>
    </xf>
    <xf numFmtId="49" fontId="28" fillId="24" borderId="13" xfId="80" applyNumberFormat="1" applyFont="1" applyFill="1" applyBorder="1" applyAlignment="1" quotePrefix="1">
      <alignment horizontal="center" vertical="center" wrapText="1"/>
      <protection/>
    </xf>
    <xf numFmtId="49" fontId="26" fillId="24" borderId="13" xfId="80" applyNumberFormat="1" applyFont="1" applyFill="1" applyBorder="1" applyAlignment="1">
      <alignment horizontal="center" vertical="center" wrapText="1"/>
      <protection/>
    </xf>
    <xf numFmtId="0" fontId="27" fillId="24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/>
    </xf>
    <xf numFmtId="0" fontId="29" fillId="0" borderId="0" xfId="74" applyFont="1" applyFill="1" applyBorder="1" applyAlignment="1">
      <alignment horizontal="right"/>
      <protection/>
    </xf>
    <xf numFmtId="0" fontId="30" fillId="0" borderId="0" xfId="74" applyFont="1" applyFill="1" applyAlignment="1">
      <alignment horizontal="right"/>
      <protection/>
    </xf>
    <xf numFmtId="2" fontId="27" fillId="0" borderId="13" xfId="0" applyNumberFormat="1" applyFont="1" applyFill="1" applyBorder="1" applyAlignment="1" quotePrefix="1">
      <alignment vertical="top" wrapText="1"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2" fontId="28" fillId="0" borderId="13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2" fontId="24" fillId="0" borderId="13" xfId="0" applyNumberFormat="1" applyFont="1" applyFill="1" applyBorder="1" applyAlignment="1" quotePrefix="1">
      <alignment vertical="top" wrapText="1"/>
    </xf>
    <xf numFmtId="0" fontId="24" fillId="0" borderId="13" xfId="0" applyFont="1" applyBorder="1" applyAlignment="1">
      <alignment vertical="top" wrapText="1"/>
    </xf>
    <xf numFmtId="172" fontId="24" fillId="0" borderId="13" xfId="68" applyNumberFormat="1" applyFont="1" applyBorder="1" applyAlignment="1">
      <alignment vertical="top" wrapText="1"/>
      <protection/>
    </xf>
    <xf numFmtId="2" fontId="27" fillId="0" borderId="13" xfId="75" applyNumberFormat="1" applyFont="1" applyFill="1" applyBorder="1" applyAlignment="1" quotePrefix="1">
      <alignment vertical="top" wrapText="1"/>
      <protection/>
    </xf>
    <xf numFmtId="0" fontId="24" fillId="0" borderId="0" xfId="0" applyFont="1" applyAlignment="1">
      <alignment vertical="top" wrapText="1"/>
    </xf>
    <xf numFmtId="0" fontId="28" fillId="0" borderId="13" xfId="0" applyFont="1" applyFill="1" applyBorder="1" applyAlignment="1">
      <alignment vertical="top" wrapText="1"/>
    </xf>
    <xf numFmtId="2" fontId="26" fillId="0" borderId="13" xfId="0" applyNumberFormat="1" applyFont="1" applyFill="1" applyBorder="1" applyAlignment="1" quotePrefix="1">
      <alignment vertical="top" wrapText="1"/>
    </xf>
    <xf numFmtId="0" fontId="24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2" fontId="27" fillId="24" borderId="13" xfId="80" applyNumberFormat="1" applyFont="1" applyFill="1" applyBorder="1" applyAlignment="1">
      <alignment vertical="top" wrapText="1"/>
      <protection/>
    </xf>
    <xf numFmtId="2" fontId="24" fillId="24" borderId="13" xfId="0" applyNumberFormat="1" applyFont="1" applyFill="1" applyBorder="1" applyAlignment="1" quotePrefix="1">
      <alignment vertical="top" wrapText="1"/>
    </xf>
    <xf numFmtId="172" fontId="26" fillId="0" borderId="13" xfId="68" applyNumberFormat="1" applyFont="1" applyFill="1" applyBorder="1" applyAlignment="1">
      <alignment vertical="top" wrapText="1"/>
      <protection/>
    </xf>
    <xf numFmtId="2" fontId="26" fillId="0" borderId="13" xfId="0" applyNumberFormat="1" applyFont="1" applyFill="1" applyBorder="1" applyAlignment="1">
      <alignment vertical="top" wrapText="1"/>
    </xf>
    <xf numFmtId="2" fontId="24" fillId="0" borderId="13" xfId="0" applyNumberFormat="1" applyFont="1" applyBorder="1" applyAlignment="1">
      <alignment vertical="top" wrapText="1"/>
    </xf>
    <xf numFmtId="172" fontId="26" fillId="0" borderId="13" xfId="68" applyNumberFormat="1" applyFont="1" applyFill="1" applyBorder="1" applyAlignment="1">
      <alignment vertical="top" wrapText="1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2" fontId="27" fillId="0" borderId="13" xfId="78" applyNumberFormat="1" applyFont="1" applyFill="1" applyBorder="1" applyAlignment="1">
      <alignment vertical="top" wrapText="1"/>
      <protection/>
    </xf>
    <xf numFmtId="2" fontId="27" fillId="0" borderId="13" xfId="79" applyNumberFormat="1" applyFont="1" applyFill="1" applyBorder="1" applyAlignment="1">
      <alignment vertical="top" wrapText="1"/>
      <protection/>
    </xf>
    <xf numFmtId="2" fontId="28" fillId="0" borderId="13" xfId="80" applyNumberFormat="1" applyFont="1" applyFill="1" applyBorder="1" applyAlignment="1">
      <alignment vertical="top" wrapText="1"/>
      <protection/>
    </xf>
    <xf numFmtId="2" fontId="27" fillId="0" borderId="13" xfId="80" applyNumberFormat="1" applyFont="1" applyFill="1" applyBorder="1" applyAlignment="1" quotePrefix="1">
      <alignment vertical="top" wrapText="1"/>
      <protection/>
    </xf>
    <xf numFmtId="2" fontId="28" fillId="0" borderId="13" xfId="0" applyNumberFormat="1" applyFont="1" applyFill="1" applyBorder="1" applyAlignment="1" quotePrefix="1">
      <alignment vertical="top" wrapText="1"/>
    </xf>
    <xf numFmtId="2" fontId="24" fillId="0" borderId="13" xfId="0" applyNumberFormat="1" applyFont="1" applyFill="1" applyBorder="1" applyAlignment="1" quotePrefix="1">
      <alignment vertical="top" wrapText="1"/>
    </xf>
    <xf numFmtId="172" fontId="24" fillId="0" borderId="13" xfId="68" applyNumberFormat="1" applyFont="1" applyBorder="1" applyAlignment="1">
      <alignment vertical="top" wrapText="1"/>
      <protection/>
    </xf>
    <xf numFmtId="0" fontId="24" fillId="24" borderId="13" xfId="0" applyNumberFormat="1" applyFont="1" applyFill="1" applyBorder="1" applyAlignment="1" applyProtection="1">
      <alignment vertical="top" wrapText="1"/>
      <protection/>
    </xf>
    <xf numFmtId="0" fontId="27" fillId="0" borderId="13" xfId="0" applyNumberFormat="1" applyFont="1" applyFill="1" applyBorder="1" applyAlignment="1" applyProtection="1">
      <alignment vertical="top" wrapText="1"/>
      <protection/>
    </xf>
    <xf numFmtId="2" fontId="24" fillId="0" borderId="13" xfId="0" applyNumberFormat="1" applyFont="1" applyFill="1" applyBorder="1" applyAlignment="1">
      <alignment vertical="top" wrapText="1"/>
    </xf>
    <xf numFmtId="2" fontId="26" fillId="0" borderId="13" xfId="76" applyNumberFormat="1" applyFont="1" applyBorder="1" applyAlignment="1" quotePrefix="1">
      <alignment vertical="top" wrapText="1"/>
      <protection/>
    </xf>
    <xf numFmtId="0" fontId="24" fillId="0" borderId="13" xfId="0" applyFont="1" applyFill="1" applyBorder="1" applyAlignment="1">
      <alignment vertical="top" wrapText="1"/>
    </xf>
    <xf numFmtId="2" fontId="28" fillId="24" borderId="13" xfId="80" applyNumberFormat="1" applyFont="1" applyFill="1" applyBorder="1" applyAlignment="1" quotePrefix="1">
      <alignment vertical="top" wrapText="1"/>
      <protection/>
    </xf>
    <xf numFmtId="2" fontId="28" fillId="24" borderId="13" xfId="80" applyNumberFormat="1" applyFont="1" applyFill="1" applyBorder="1" applyAlignment="1">
      <alignment vertical="top" wrapText="1"/>
      <protection/>
    </xf>
    <xf numFmtId="2" fontId="24" fillId="0" borderId="13" xfId="0" applyNumberFormat="1" applyFont="1" applyBorder="1" applyAlignment="1" quotePrefix="1">
      <alignment vertical="top" wrapText="1"/>
    </xf>
    <xf numFmtId="172" fontId="24" fillId="0" borderId="13" xfId="68" applyNumberFormat="1" applyFont="1" applyFill="1" applyBorder="1" applyAlignment="1">
      <alignment vertical="top" wrapText="1"/>
      <protection/>
    </xf>
    <xf numFmtId="0" fontId="26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172" fontId="24" fillId="0" borderId="13" xfId="68" applyNumberFormat="1" applyFont="1" applyFill="1" applyBorder="1" applyAlignment="1">
      <alignment vertical="top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Обычный 7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98"/>
  <sheetViews>
    <sheetView tabSelected="1" view="pageBreakPreview" zoomScaleNormal="80" zoomScaleSheetLayoutView="100" zoomScalePageLayoutView="0" workbookViewId="0" topLeftCell="A91">
      <selection activeCell="D1" sqref="D1"/>
    </sheetView>
  </sheetViews>
  <sheetFormatPr defaultColWidth="9.33203125" defaultRowHeight="12.75"/>
  <cols>
    <col min="1" max="1" width="11.5" style="2" customWidth="1"/>
    <col min="2" max="2" width="13.33203125" style="2" customWidth="1"/>
    <col min="3" max="3" width="11.5" style="2" customWidth="1"/>
    <col min="4" max="4" width="40.83203125" style="2" customWidth="1"/>
    <col min="5" max="5" width="50.16015625" style="2" customWidth="1"/>
    <col min="6" max="6" width="24.33203125" style="2" customWidth="1"/>
    <col min="7" max="7" width="16.16015625" style="2" customWidth="1"/>
    <col min="8" max="9" width="15.66015625" style="2" customWidth="1"/>
    <col min="10" max="10" width="15.16015625" style="2" customWidth="1"/>
    <col min="11" max="11" width="4.33203125" style="3" customWidth="1"/>
    <col min="12" max="16384" width="9.33203125" style="3" customWidth="1"/>
  </cols>
  <sheetData>
    <row r="1" spans="1:10" ht="15.75">
      <c r="A1" s="13"/>
      <c r="B1" s="13"/>
      <c r="C1" s="14"/>
      <c r="D1" s="13"/>
      <c r="E1" s="69" t="s">
        <v>10</v>
      </c>
      <c r="F1" s="70"/>
      <c r="G1" s="70"/>
      <c r="H1" s="70"/>
      <c r="I1" s="70"/>
      <c r="J1" s="70"/>
    </row>
    <row r="2" spans="1:10" ht="15.75">
      <c r="A2" s="13"/>
      <c r="B2" s="13"/>
      <c r="C2" s="14"/>
      <c r="D2" s="13"/>
      <c r="E2" s="69" t="s">
        <v>11</v>
      </c>
      <c r="F2" s="70"/>
      <c r="G2" s="70"/>
      <c r="H2" s="70"/>
      <c r="I2" s="70"/>
      <c r="J2" s="70"/>
    </row>
    <row r="3" spans="1:10" ht="15.75">
      <c r="A3" s="13"/>
      <c r="B3" s="13"/>
      <c r="C3" s="14"/>
      <c r="D3" s="13"/>
      <c r="E3" s="69" t="s">
        <v>138</v>
      </c>
      <c r="F3" s="70"/>
      <c r="G3" s="70"/>
      <c r="H3" s="70"/>
      <c r="I3" s="70"/>
      <c r="J3" s="70"/>
    </row>
    <row r="4" spans="1:10" ht="15.75">
      <c r="A4" s="13"/>
      <c r="B4" s="13"/>
      <c r="C4" s="14"/>
      <c r="D4" s="13"/>
      <c r="E4" s="69" t="s">
        <v>133</v>
      </c>
      <c r="F4" s="70"/>
      <c r="G4" s="70"/>
      <c r="H4" s="70"/>
      <c r="I4" s="70"/>
      <c r="J4" s="70"/>
    </row>
    <row r="5" spans="1:10" ht="15.75">
      <c r="A5" s="13"/>
      <c r="B5" s="13"/>
      <c r="C5" s="14"/>
      <c r="D5" s="13"/>
      <c r="E5" s="69" t="s">
        <v>137</v>
      </c>
      <c r="F5" s="69"/>
      <c r="G5" s="69"/>
      <c r="H5" s="69"/>
      <c r="I5" s="69"/>
      <c r="J5" s="69"/>
    </row>
    <row r="6" spans="1:10" ht="15.75">
      <c r="A6" s="13"/>
      <c r="B6" s="13"/>
      <c r="C6" s="14"/>
      <c r="D6" s="13"/>
      <c r="E6" s="69" t="s">
        <v>231</v>
      </c>
      <c r="F6" s="69"/>
      <c r="G6" s="69"/>
      <c r="H6" s="69"/>
      <c r="I6" s="69"/>
      <c r="J6" s="69"/>
    </row>
    <row r="7" spans="1:10" ht="15.75">
      <c r="A7" s="13"/>
      <c r="B7" s="13"/>
      <c r="C7" s="14"/>
      <c r="D7" s="13"/>
      <c r="E7" s="69" t="s">
        <v>174</v>
      </c>
      <c r="F7" s="70"/>
      <c r="G7" s="70"/>
      <c r="H7" s="70"/>
      <c r="I7" s="70"/>
      <c r="J7" s="70"/>
    </row>
    <row r="8" spans="1:10" ht="14.25" customHeight="1">
      <c r="A8" s="13"/>
      <c r="B8" s="13"/>
      <c r="C8" s="14"/>
      <c r="D8" s="13"/>
      <c r="E8" s="13"/>
      <c r="F8" s="13"/>
      <c r="G8" s="13"/>
      <c r="H8" s="10"/>
      <c r="I8" s="10"/>
      <c r="J8" s="10"/>
    </row>
    <row r="9" spans="1:10" s="4" customFormat="1" ht="24" customHeight="1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6"/>
      <c r="B10" s="17"/>
      <c r="C10" s="17"/>
      <c r="D10" s="17"/>
      <c r="E10" s="18"/>
      <c r="F10" s="18"/>
      <c r="G10" s="18"/>
      <c r="H10" s="18"/>
      <c r="I10" s="19"/>
      <c r="J10" s="20" t="str">
        <f>'[1]дод. 1'!F4</f>
        <v>(грн)</v>
      </c>
    </row>
    <row r="11" spans="1:10" ht="28.5" customHeight="1">
      <c r="A11" s="21" t="s">
        <v>0</v>
      </c>
      <c r="B11" s="21" t="s">
        <v>232</v>
      </c>
      <c r="C11" s="21" t="s">
        <v>1</v>
      </c>
      <c r="D11" s="22" t="s">
        <v>250</v>
      </c>
      <c r="E11" s="22" t="s">
        <v>2</v>
      </c>
      <c r="F11" s="23" t="s">
        <v>3</v>
      </c>
      <c r="G11" s="24" t="s">
        <v>4</v>
      </c>
      <c r="H11" s="24" t="s">
        <v>5</v>
      </c>
      <c r="I11" s="24" t="s">
        <v>6</v>
      </c>
      <c r="J11" s="24"/>
    </row>
    <row r="12" spans="1:10" s="4" customFormat="1" ht="100.5" customHeight="1">
      <c r="A12" s="25"/>
      <c r="B12" s="25"/>
      <c r="C12" s="25"/>
      <c r="D12" s="26"/>
      <c r="E12" s="26"/>
      <c r="F12" s="27"/>
      <c r="G12" s="24"/>
      <c r="H12" s="24"/>
      <c r="I12" s="28" t="s">
        <v>7</v>
      </c>
      <c r="J12" s="28" t="s">
        <v>8</v>
      </c>
    </row>
    <row r="13" spans="1:10" ht="15.7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</row>
    <row r="14" spans="1:10" ht="31.5">
      <c r="A14" s="29" t="s">
        <v>13</v>
      </c>
      <c r="B14" s="30"/>
      <c r="C14" s="31"/>
      <c r="D14" s="71" t="s">
        <v>14</v>
      </c>
      <c r="E14" s="72"/>
      <c r="F14" s="72"/>
      <c r="G14" s="32">
        <f>H14+I14</f>
        <v>369000</v>
      </c>
      <c r="H14" s="32">
        <f>H15</f>
        <v>369000</v>
      </c>
      <c r="I14" s="33"/>
      <c r="J14" s="33"/>
    </row>
    <row r="15" spans="1:10" ht="31.5">
      <c r="A15" s="30" t="s">
        <v>15</v>
      </c>
      <c r="B15" s="30"/>
      <c r="C15" s="31"/>
      <c r="D15" s="71" t="s">
        <v>16</v>
      </c>
      <c r="E15" s="72"/>
      <c r="F15" s="72"/>
      <c r="G15" s="32">
        <f aca="true" t="shared" si="0" ref="G15:G76">H15+I15</f>
        <v>369000</v>
      </c>
      <c r="H15" s="32">
        <f>H16</f>
        <v>369000</v>
      </c>
      <c r="I15" s="33"/>
      <c r="J15" s="33"/>
    </row>
    <row r="16" spans="1:10" ht="31.5">
      <c r="A16" s="30"/>
      <c r="B16" s="30" t="s">
        <v>17</v>
      </c>
      <c r="C16" s="31"/>
      <c r="D16" s="73" t="s">
        <v>18</v>
      </c>
      <c r="E16" s="74"/>
      <c r="F16" s="72"/>
      <c r="G16" s="32">
        <f t="shared" si="0"/>
        <v>369000</v>
      </c>
      <c r="H16" s="32">
        <f>H17</f>
        <v>369000</v>
      </c>
      <c r="I16" s="33"/>
      <c r="J16" s="33"/>
    </row>
    <row r="17" spans="1:10" ht="63">
      <c r="A17" s="34" t="s">
        <v>19</v>
      </c>
      <c r="B17" s="34" t="s">
        <v>20</v>
      </c>
      <c r="C17" s="35" t="s">
        <v>21</v>
      </c>
      <c r="D17" s="75" t="s">
        <v>22</v>
      </c>
      <c r="E17" s="76" t="s">
        <v>33</v>
      </c>
      <c r="F17" s="77" t="s">
        <v>169</v>
      </c>
      <c r="G17" s="33">
        <f>H17+I17</f>
        <v>369000</v>
      </c>
      <c r="H17" s="33">
        <v>369000</v>
      </c>
      <c r="I17" s="33"/>
      <c r="J17" s="33"/>
    </row>
    <row r="18" spans="1:10" ht="47.25">
      <c r="A18" s="29" t="s">
        <v>23</v>
      </c>
      <c r="B18" s="30"/>
      <c r="C18" s="36"/>
      <c r="D18" s="78" t="s">
        <v>24</v>
      </c>
      <c r="E18" s="72"/>
      <c r="F18" s="72"/>
      <c r="G18" s="32">
        <f t="shared" si="0"/>
        <v>38738904</v>
      </c>
      <c r="H18" s="32">
        <f>H19</f>
        <v>31393054</v>
      </c>
      <c r="I18" s="32">
        <f>I19</f>
        <v>7345850</v>
      </c>
      <c r="J18" s="32">
        <f>J19</f>
        <v>7345850</v>
      </c>
    </row>
    <row r="19" spans="1:10" ht="47.25">
      <c r="A19" s="30" t="s">
        <v>25</v>
      </c>
      <c r="B19" s="30"/>
      <c r="C19" s="36"/>
      <c r="D19" s="78" t="s">
        <v>26</v>
      </c>
      <c r="E19" s="72"/>
      <c r="F19" s="72"/>
      <c r="G19" s="32">
        <f>H19+I19</f>
        <v>38738904</v>
      </c>
      <c r="H19" s="32">
        <f>H20+H23+H32+H29</f>
        <v>31393054</v>
      </c>
      <c r="I19" s="32">
        <f>I20+I23+I32+I29</f>
        <v>7345850</v>
      </c>
      <c r="J19" s="32">
        <f>J20+J23+J32+J29</f>
        <v>7345850</v>
      </c>
    </row>
    <row r="20" spans="1:10" ht="31.5">
      <c r="A20" s="28"/>
      <c r="B20" s="30" t="s">
        <v>17</v>
      </c>
      <c r="C20" s="31"/>
      <c r="D20" s="73" t="s">
        <v>18</v>
      </c>
      <c r="E20" s="72"/>
      <c r="F20" s="72"/>
      <c r="G20" s="32">
        <f t="shared" si="0"/>
        <v>448000</v>
      </c>
      <c r="H20" s="32">
        <f>H21+H22</f>
        <v>448000</v>
      </c>
      <c r="I20" s="32">
        <f>I21+I22</f>
        <v>0</v>
      </c>
      <c r="J20" s="32">
        <f>J21+J22</f>
        <v>0</v>
      </c>
    </row>
    <row r="21" spans="1:10" ht="63">
      <c r="A21" s="34" t="s">
        <v>99</v>
      </c>
      <c r="B21" s="34" t="s">
        <v>20</v>
      </c>
      <c r="C21" s="35" t="s">
        <v>21</v>
      </c>
      <c r="D21" s="75" t="s">
        <v>22</v>
      </c>
      <c r="E21" s="76" t="s">
        <v>33</v>
      </c>
      <c r="F21" s="77" t="s">
        <v>169</v>
      </c>
      <c r="G21" s="33">
        <f t="shared" si="0"/>
        <v>398000</v>
      </c>
      <c r="H21" s="33">
        <v>398000</v>
      </c>
      <c r="I21" s="33"/>
      <c r="J21" s="33"/>
    </row>
    <row r="22" spans="1:10" ht="63">
      <c r="A22" s="34" t="s">
        <v>99</v>
      </c>
      <c r="B22" s="34" t="s">
        <v>20</v>
      </c>
      <c r="C22" s="35" t="s">
        <v>21</v>
      </c>
      <c r="D22" s="75" t="s">
        <v>22</v>
      </c>
      <c r="E22" s="79" t="s">
        <v>235</v>
      </c>
      <c r="F22" s="77" t="s">
        <v>249</v>
      </c>
      <c r="G22" s="33">
        <f t="shared" si="0"/>
        <v>50000</v>
      </c>
      <c r="H22" s="33">
        <v>50000</v>
      </c>
      <c r="I22" s="33"/>
      <c r="J22" s="33"/>
    </row>
    <row r="23" spans="1:10" ht="15.75">
      <c r="A23" s="28"/>
      <c r="B23" s="30" t="s">
        <v>27</v>
      </c>
      <c r="C23" s="37"/>
      <c r="D23" s="80" t="s">
        <v>28</v>
      </c>
      <c r="E23" s="72"/>
      <c r="F23" s="72"/>
      <c r="G23" s="32">
        <f t="shared" si="0"/>
        <v>36425955</v>
      </c>
      <c r="H23" s="32">
        <f>H24+H25+H26</f>
        <v>30438054</v>
      </c>
      <c r="I23" s="32">
        <f>I24+I25+I26</f>
        <v>5987901</v>
      </c>
      <c r="J23" s="32">
        <f>J24+J25+J26</f>
        <v>5987901</v>
      </c>
    </row>
    <row r="24" spans="1:10" ht="63">
      <c r="A24" s="38" t="s">
        <v>29</v>
      </c>
      <c r="B24" s="39" t="s">
        <v>30</v>
      </c>
      <c r="C24" s="39" t="s">
        <v>31</v>
      </c>
      <c r="D24" s="81" t="s">
        <v>32</v>
      </c>
      <c r="E24" s="82" t="s">
        <v>61</v>
      </c>
      <c r="F24" s="72" t="s">
        <v>246</v>
      </c>
      <c r="G24" s="33">
        <f t="shared" si="0"/>
        <v>30155904</v>
      </c>
      <c r="H24" s="33">
        <v>24805233</v>
      </c>
      <c r="I24" s="33">
        <v>5350671</v>
      </c>
      <c r="J24" s="33">
        <v>5350671</v>
      </c>
    </row>
    <row r="25" spans="1:10" ht="63">
      <c r="A25" s="38" t="s">
        <v>34</v>
      </c>
      <c r="B25" s="39" t="s">
        <v>35</v>
      </c>
      <c r="C25" s="38" t="s">
        <v>104</v>
      </c>
      <c r="D25" s="83" t="s">
        <v>36</v>
      </c>
      <c r="E25" s="76" t="s">
        <v>61</v>
      </c>
      <c r="F25" s="82" t="s">
        <v>105</v>
      </c>
      <c r="G25" s="33">
        <f t="shared" si="0"/>
        <v>5031881</v>
      </c>
      <c r="H25" s="33">
        <v>4394651</v>
      </c>
      <c r="I25" s="33">
        <v>637230</v>
      </c>
      <c r="J25" s="33">
        <v>637230</v>
      </c>
    </row>
    <row r="26" spans="1:10" ht="31.5">
      <c r="A26" s="29" t="s">
        <v>37</v>
      </c>
      <c r="B26" s="41" t="s">
        <v>38</v>
      </c>
      <c r="C26" s="30"/>
      <c r="D26" s="80" t="s">
        <v>39</v>
      </c>
      <c r="E26" s="72"/>
      <c r="F26" s="72"/>
      <c r="G26" s="32">
        <f t="shared" si="0"/>
        <v>1238170</v>
      </c>
      <c r="H26" s="32">
        <f>H27+H28</f>
        <v>1238170</v>
      </c>
      <c r="I26" s="33"/>
      <c r="J26" s="33"/>
    </row>
    <row r="27" spans="1:10" ht="63" customHeight="1">
      <c r="A27" s="34" t="s">
        <v>40</v>
      </c>
      <c r="B27" s="42" t="s">
        <v>41</v>
      </c>
      <c r="C27" s="42" t="s">
        <v>42</v>
      </c>
      <c r="D27" s="75" t="s">
        <v>43</v>
      </c>
      <c r="E27" s="76" t="s">
        <v>61</v>
      </c>
      <c r="F27" s="72" t="s">
        <v>246</v>
      </c>
      <c r="G27" s="33">
        <f t="shared" si="0"/>
        <v>978370</v>
      </c>
      <c r="H27" s="33">
        <v>978370</v>
      </c>
      <c r="I27" s="33"/>
      <c r="J27" s="33"/>
    </row>
    <row r="28" spans="1:10" ht="63">
      <c r="A28" s="43" t="s">
        <v>44</v>
      </c>
      <c r="B28" s="39" t="s">
        <v>45</v>
      </c>
      <c r="C28" s="39" t="s">
        <v>42</v>
      </c>
      <c r="D28" s="83" t="s">
        <v>46</v>
      </c>
      <c r="E28" s="76" t="s">
        <v>61</v>
      </c>
      <c r="F28" s="72" t="s">
        <v>246</v>
      </c>
      <c r="G28" s="33">
        <f t="shared" si="0"/>
        <v>259800</v>
      </c>
      <c r="H28" s="33">
        <v>259800</v>
      </c>
      <c r="I28" s="33"/>
      <c r="J28" s="33"/>
    </row>
    <row r="29" spans="1:10" ht="31.5">
      <c r="A29" s="43"/>
      <c r="B29" s="30" t="s">
        <v>154</v>
      </c>
      <c r="C29" s="39"/>
      <c r="D29" s="84" t="s">
        <v>155</v>
      </c>
      <c r="E29" s="76"/>
      <c r="F29" s="72"/>
      <c r="G29" s="32">
        <f>H29+I29</f>
        <v>1354949</v>
      </c>
      <c r="H29" s="32">
        <f>H31+H30</f>
        <v>507000</v>
      </c>
      <c r="I29" s="32">
        <f>I31+I30</f>
        <v>847949</v>
      </c>
      <c r="J29" s="32">
        <f>J31+J30</f>
        <v>847949</v>
      </c>
    </row>
    <row r="30" spans="1:10" ht="110.25">
      <c r="A30" s="44" t="s">
        <v>206</v>
      </c>
      <c r="B30" s="38" t="s">
        <v>207</v>
      </c>
      <c r="C30" s="38" t="s">
        <v>158</v>
      </c>
      <c r="D30" s="75" t="s">
        <v>208</v>
      </c>
      <c r="E30" s="76" t="s">
        <v>209</v>
      </c>
      <c r="F30" s="72" t="s">
        <v>248</v>
      </c>
      <c r="G30" s="33">
        <f>H30+I30</f>
        <v>300000</v>
      </c>
      <c r="H30" s="32">
        <v>300000</v>
      </c>
      <c r="I30" s="32"/>
      <c r="J30" s="32"/>
    </row>
    <row r="31" spans="1:10" s="9" customFormat="1" ht="39.75" customHeight="1">
      <c r="A31" s="44" t="s">
        <v>156</v>
      </c>
      <c r="B31" s="44" t="s">
        <v>157</v>
      </c>
      <c r="C31" s="45" t="s">
        <v>158</v>
      </c>
      <c r="D31" s="85" t="s">
        <v>159</v>
      </c>
      <c r="E31" s="86" t="s">
        <v>171</v>
      </c>
      <c r="F31" s="72" t="s">
        <v>247</v>
      </c>
      <c r="G31" s="33">
        <f>H31+I31</f>
        <v>1054949</v>
      </c>
      <c r="H31" s="46">
        <v>207000</v>
      </c>
      <c r="I31" s="46">
        <v>847949</v>
      </c>
      <c r="J31" s="46">
        <v>847949</v>
      </c>
    </row>
    <row r="32" spans="1:10" ht="31.5">
      <c r="A32" s="43"/>
      <c r="B32" s="30" t="s">
        <v>17</v>
      </c>
      <c r="C32" s="31"/>
      <c r="D32" s="73" t="s">
        <v>18</v>
      </c>
      <c r="E32" s="76"/>
      <c r="F32" s="72"/>
      <c r="G32" s="32">
        <f>H32+I32</f>
        <v>510000</v>
      </c>
      <c r="H32" s="32">
        <f>H34+H33</f>
        <v>0</v>
      </c>
      <c r="I32" s="32">
        <f>I34+I33</f>
        <v>510000</v>
      </c>
      <c r="J32" s="32">
        <f>J34+J33</f>
        <v>510000</v>
      </c>
    </row>
    <row r="33" spans="1:10" ht="63">
      <c r="A33" s="43" t="s">
        <v>175</v>
      </c>
      <c r="B33" s="38" t="s">
        <v>176</v>
      </c>
      <c r="C33" s="47" t="s">
        <v>149</v>
      </c>
      <c r="D33" s="87" t="s">
        <v>177</v>
      </c>
      <c r="E33" s="76" t="s">
        <v>61</v>
      </c>
      <c r="F33" s="72" t="s">
        <v>246</v>
      </c>
      <c r="G33" s="33">
        <f>H33+I33</f>
        <v>50000</v>
      </c>
      <c r="H33" s="33"/>
      <c r="I33" s="33">
        <v>50000</v>
      </c>
      <c r="J33" s="33">
        <v>50000</v>
      </c>
    </row>
    <row r="34" spans="1:10" ht="63" customHeight="1">
      <c r="A34" s="43" t="s">
        <v>153</v>
      </c>
      <c r="B34" s="38" t="s">
        <v>150</v>
      </c>
      <c r="C34" s="31"/>
      <c r="D34" s="88" t="s">
        <v>152</v>
      </c>
      <c r="E34" s="76" t="s">
        <v>61</v>
      </c>
      <c r="F34" s="72" t="s">
        <v>246</v>
      </c>
      <c r="G34" s="33">
        <f t="shared" si="0"/>
        <v>460000</v>
      </c>
      <c r="H34" s="32"/>
      <c r="I34" s="33">
        <v>460000</v>
      </c>
      <c r="J34" s="33">
        <v>460000</v>
      </c>
    </row>
    <row r="35" spans="1:10" ht="47.25">
      <c r="A35" s="30" t="s">
        <v>47</v>
      </c>
      <c r="B35" s="30"/>
      <c r="C35" s="37"/>
      <c r="D35" s="73" t="s">
        <v>48</v>
      </c>
      <c r="E35" s="72"/>
      <c r="F35" s="72"/>
      <c r="G35" s="32">
        <f t="shared" si="0"/>
        <v>22016873</v>
      </c>
      <c r="H35" s="32">
        <f>H36</f>
        <v>8636488</v>
      </c>
      <c r="I35" s="32">
        <f>I36</f>
        <v>13380385</v>
      </c>
      <c r="J35" s="32">
        <f>J36</f>
        <v>13380385</v>
      </c>
    </row>
    <row r="36" spans="1:10" ht="47.25">
      <c r="A36" s="30" t="s">
        <v>49</v>
      </c>
      <c r="B36" s="30"/>
      <c r="C36" s="37"/>
      <c r="D36" s="73" t="s">
        <v>50</v>
      </c>
      <c r="E36" s="72"/>
      <c r="F36" s="72"/>
      <c r="G36" s="32">
        <f t="shared" si="0"/>
        <v>22016873</v>
      </c>
      <c r="H36" s="32">
        <f>H37+H43+H45</f>
        <v>8636488</v>
      </c>
      <c r="I36" s="32">
        <f>I37+I43+I45</f>
        <v>13380385</v>
      </c>
      <c r="J36" s="32">
        <f>J37+J43+J45</f>
        <v>13380385</v>
      </c>
    </row>
    <row r="37" spans="1:10" ht="15.75">
      <c r="A37" s="28"/>
      <c r="B37" s="30" t="s">
        <v>51</v>
      </c>
      <c r="C37" s="37"/>
      <c r="D37" s="73" t="s">
        <v>52</v>
      </c>
      <c r="E37" s="72"/>
      <c r="F37" s="72"/>
      <c r="G37" s="32">
        <f>H37+I37</f>
        <v>16768710</v>
      </c>
      <c r="H37" s="32">
        <f>H39+H40+H42+H38+H41</f>
        <v>8204725</v>
      </c>
      <c r="I37" s="32">
        <f>I39+I40+I42+I38+I41</f>
        <v>8563985</v>
      </c>
      <c r="J37" s="32">
        <f>J39+J40+J42+J38+J41</f>
        <v>8563985</v>
      </c>
    </row>
    <row r="38" spans="1:10" ht="47.25" customHeight="1">
      <c r="A38" s="48" t="s">
        <v>139</v>
      </c>
      <c r="B38" s="49" t="s">
        <v>119</v>
      </c>
      <c r="C38" s="38" t="s">
        <v>140</v>
      </c>
      <c r="D38" s="87" t="s">
        <v>141</v>
      </c>
      <c r="E38" s="89" t="s">
        <v>142</v>
      </c>
      <c r="F38" s="90" t="s">
        <v>245</v>
      </c>
      <c r="G38" s="33">
        <f t="shared" si="0"/>
        <v>5568274</v>
      </c>
      <c r="H38" s="33">
        <v>916460</v>
      </c>
      <c r="I38" s="33">
        <v>4651814</v>
      </c>
      <c r="J38" s="33">
        <v>4651814</v>
      </c>
    </row>
    <row r="39" spans="1:10" ht="63">
      <c r="A39" s="48" t="s">
        <v>53</v>
      </c>
      <c r="B39" s="38" t="s">
        <v>54</v>
      </c>
      <c r="C39" s="40" t="s">
        <v>55</v>
      </c>
      <c r="D39" s="87" t="s">
        <v>56</v>
      </c>
      <c r="E39" s="76" t="s">
        <v>62</v>
      </c>
      <c r="F39" s="72" t="s">
        <v>243</v>
      </c>
      <c r="G39" s="33">
        <f>H39+I39</f>
        <v>457004</v>
      </c>
      <c r="H39" s="33">
        <v>92004</v>
      </c>
      <c r="I39" s="33">
        <v>365000</v>
      </c>
      <c r="J39" s="33">
        <v>365000</v>
      </c>
    </row>
    <row r="40" spans="1:10" ht="47.25">
      <c r="A40" s="48" t="s">
        <v>57</v>
      </c>
      <c r="B40" s="38" t="s">
        <v>58</v>
      </c>
      <c r="C40" s="40" t="s">
        <v>59</v>
      </c>
      <c r="D40" s="87" t="s">
        <v>60</v>
      </c>
      <c r="E40" s="76" t="s">
        <v>62</v>
      </c>
      <c r="F40" s="72" t="s">
        <v>244</v>
      </c>
      <c r="G40" s="33">
        <f>H40+I40</f>
        <v>502490</v>
      </c>
      <c r="H40" s="33">
        <v>433490</v>
      </c>
      <c r="I40" s="33">
        <v>69000</v>
      </c>
      <c r="J40" s="33">
        <v>69000</v>
      </c>
    </row>
    <row r="41" spans="1:10" ht="47.25">
      <c r="A41" s="50" t="s">
        <v>143</v>
      </c>
      <c r="B41" s="38" t="s">
        <v>144</v>
      </c>
      <c r="C41" s="40" t="s">
        <v>59</v>
      </c>
      <c r="D41" s="87" t="s">
        <v>145</v>
      </c>
      <c r="E41" s="89" t="s">
        <v>142</v>
      </c>
      <c r="F41" s="72" t="s">
        <v>244</v>
      </c>
      <c r="G41" s="33">
        <f t="shared" si="0"/>
        <v>2230758</v>
      </c>
      <c r="H41" s="33">
        <v>752587</v>
      </c>
      <c r="I41" s="33">
        <v>1478171</v>
      </c>
      <c r="J41" s="33">
        <v>1478171</v>
      </c>
    </row>
    <row r="42" spans="1:10" ht="47.25">
      <c r="A42" s="50" t="s">
        <v>134</v>
      </c>
      <c r="B42" s="49" t="s">
        <v>135</v>
      </c>
      <c r="C42" s="51" t="s">
        <v>59</v>
      </c>
      <c r="D42" s="85" t="s">
        <v>136</v>
      </c>
      <c r="E42" s="76" t="s">
        <v>62</v>
      </c>
      <c r="F42" s="72" t="s">
        <v>243</v>
      </c>
      <c r="G42" s="33">
        <f t="shared" si="0"/>
        <v>8010184</v>
      </c>
      <c r="H42" s="33">
        <v>6010184</v>
      </c>
      <c r="I42" s="33">
        <v>2000000</v>
      </c>
      <c r="J42" s="33">
        <v>2000000</v>
      </c>
    </row>
    <row r="43" spans="1:10" ht="15.75">
      <c r="A43" s="28"/>
      <c r="B43" s="30" t="s">
        <v>63</v>
      </c>
      <c r="C43" s="35"/>
      <c r="D43" s="91" t="s">
        <v>64</v>
      </c>
      <c r="E43" s="72"/>
      <c r="F43" s="72"/>
      <c r="G43" s="32">
        <f t="shared" si="0"/>
        <v>551163</v>
      </c>
      <c r="H43" s="32">
        <f>H44</f>
        <v>431763</v>
      </c>
      <c r="I43" s="32">
        <f>I44</f>
        <v>119400</v>
      </c>
      <c r="J43" s="32">
        <f>J44</f>
        <v>119400</v>
      </c>
    </row>
    <row r="44" spans="1:10" ht="63">
      <c r="A44" s="48" t="s">
        <v>65</v>
      </c>
      <c r="B44" s="38" t="s">
        <v>66</v>
      </c>
      <c r="C44" s="35" t="s">
        <v>67</v>
      </c>
      <c r="D44" s="87" t="s">
        <v>68</v>
      </c>
      <c r="E44" s="76" t="s">
        <v>62</v>
      </c>
      <c r="F44" s="72" t="s">
        <v>243</v>
      </c>
      <c r="G44" s="33">
        <f t="shared" si="0"/>
        <v>551163</v>
      </c>
      <c r="H44" s="33">
        <v>431763</v>
      </c>
      <c r="I44" s="33">
        <v>119400</v>
      </c>
      <c r="J44" s="33">
        <v>119400</v>
      </c>
    </row>
    <row r="45" spans="1:10" ht="31.5">
      <c r="A45" s="48"/>
      <c r="B45" s="30" t="s">
        <v>17</v>
      </c>
      <c r="C45" s="35"/>
      <c r="D45" s="73" t="s">
        <v>18</v>
      </c>
      <c r="E45" s="76"/>
      <c r="F45" s="72"/>
      <c r="G45" s="32">
        <f>H45+I45</f>
        <v>4697000</v>
      </c>
      <c r="H45" s="32">
        <f>H46+H47</f>
        <v>0</v>
      </c>
      <c r="I45" s="32">
        <f>I46+I47</f>
        <v>4697000</v>
      </c>
      <c r="J45" s="32">
        <f>J46+J47</f>
        <v>4697000</v>
      </c>
    </row>
    <row r="46" spans="1:10" ht="47.25">
      <c r="A46" s="48" t="s">
        <v>146</v>
      </c>
      <c r="B46" s="38" t="s">
        <v>148</v>
      </c>
      <c r="C46" s="35" t="s">
        <v>149</v>
      </c>
      <c r="D46" s="87" t="s">
        <v>151</v>
      </c>
      <c r="E46" s="86" t="s">
        <v>142</v>
      </c>
      <c r="F46" s="72" t="s">
        <v>243</v>
      </c>
      <c r="G46" s="33">
        <f>H46+I46</f>
        <v>2885000</v>
      </c>
      <c r="H46" s="33"/>
      <c r="I46" s="33">
        <v>2885000</v>
      </c>
      <c r="J46" s="33">
        <v>2885000</v>
      </c>
    </row>
    <row r="47" spans="1:10" ht="78.75">
      <c r="A47" s="48" t="s">
        <v>147</v>
      </c>
      <c r="B47" s="38" t="s">
        <v>150</v>
      </c>
      <c r="C47" s="35" t="s">
        <v>21</v>
      </c>
      <c r="D47" s="87" t="s">
        <v>152</v>
      </c>
      <c r="E47" s="86" t="s">
        <v>142</v>
      </c>
      <c r="F47" s="72" t="s">
        <v>243</v>
      </c>
      <c r="G47" s="33">
        <f>H47+I47</f>
        <v>1812000</v>
      </c>
      <c r="H47" s="33"/>
      <c r="I47" s="33">
        <v>1812000</v>
      </c>
      <c r="J47" s="33">
        <v>1812000</v>
      </c>
    </row>
    <row r="48" spans="1:10" ht="47.25">
      <c r="A48" s="29" t="s">
        <v>69</v>
      </c>
      <c r="B48" s="30"/>
      <c r="C48" s="36"/>
      <c r="D48" s="92" t="s">
        <v>70</v>
      </c>
      <c r="E48" s="72"/>
      <c r="F48" s="72"/>
      <c r="G48" s="32">
        <f t="shared" si="0"/>
        <v>2831986</v>
      </c>
      <c r="H48" s="32">
        <f>H49</f>
        <v>2831986</v>
      </c>
      <c r="I48" s="33"/>
      <c r="J48" s="33"/>
    </row>
    <row r="49" spans="1:10" ht="47.25">
      <c r="A49" s="30" t="s">
        <v>71</v>
      </c>
      <c r="B49" s="30"/>
      <c r="C49" s="36"/>
      <c r="D49" s="92" t="s">
        <v>72</v>
      </c>
      <c r="E49" s="72"/>
      <c r="F49" s="72"/>
      <c r="G49" s="32">
        <f t="shared" si="0"/>
        <v>2831986</v>
      </c>
      <c r="H49" s="32">
        <f>H50</f>
        <v>2831986</v>
      </c>
      <c r="I49" s="33"/>
      <c r="J49" s="33"/>
    </row>
    <row r="50" spans="1:10" ht="31.5">
      <c r="A50" s="28"/>
      <c r="B50" s="30" t="s">
        <v>73</v>
      </c>
      <c r="C50" s="36"/>
      <c r="D50" s="92" t="s">
        <v>74</v>
      </c>
      <c r="E50" s="72"/>
      <c r="F50" s="72"/>
      <c r="G50" s="32">
        <f>H50+I50</f>
        <v>2831986</v>
      </c>
      <c r="H50" s="32">
        <f>H51+H52+H53+H54+H56+H57+H58+H55</f>
        <v>2831986</v>
      </c>
      <c r="I50" s="32">
        <f>I51+I52+I53+I54+I56+I57+I58+I55</f>
        <v>0</v>
      </c>
      <c r="J50" s="32">
        <f>J51+J52+J53+J54+J56+J57+J58+J55</f>
        <v>0</v>
      </c>
    </row>
    <row r="51" spans="1:10" ht="47.25">
      <c r="A51" s="34" t="s">
        <v>106</v>
      </c>
      <c r="B51" s="34" t="s">
        <v>107</v>
      </c>
      <c r="C51" s="35" t="s">
        <v>108</v>
      </c>
      <c r="D51" s="75" t="s">
        <v>109</v>
      </c>
      <c r="E51" s="72" t="s">
        <v>110</v>
      </c>
      <c r="F51" s="77" t="s">
        <v>237</v>
      </c>
      <c r="G51" s="33">
        <f t="shared" si="0"/>
        <v>161760</v>
      </c>
      <c r="H51" s="33">
        <v>161760</v>
      </c>
      <c r="I51" s="33"/>
      <c r="J51" s="33"/>
    </row>
    <row r="52" spans="1:10" ht="63">
      <c r="A52" s="34" t="s">
        <v>111</v>
      </c>
      <c r="B52" s="34" t="s">
        <v>112</v>
      </c>
      <c r="C52" s="35" t="s">
        <v>108</v>
      </c>
      <c r="D52" s="75" t="s">
        <v>113</v>
      </c>
      <c r="E52" s="72" t="s">
        <v>110</v>
      </c>
      <c r="F52" s="77" t="s">
        <v>237</v>
      </c>
      <c r="G52" s="33">
        <f t="shared" si="0"/>
        <v>576700</v>
      </c>
      <c r="H52" s="33">
        <v>576700</v>
      </c>
      <c r="I52" s="33"/>
      <c r="J52" s="33"/>
    </row>
    <row r="53" spans="1:10" ht="63">
      <c r="A53" s="34" t="s">
        <v>114</v>
      </c>
      <c r="B53" s="34" t="s">
        <v>115</v>
      </c>
      <c r="C53" s="35" t="s">
        <v>108</v>
      </c>
      <c r="D53" s="75" t="s">
        <v>116</v>
      </c>
      <c r="E53" s="72" t="s">
        <v>110</v>
      </c>
      <c r="F53" s="77" t="s">
        <v>237</v>
      </c>
      <c r="G53" s="33">
        <f t="shared" si="0"/>
        <v>400000</v>
      </c>
      <c r="H53" s="33">
        <v>400000</v>
      </c>
      <c r="I53" s="33"/>
      <c r="J53" s="33"/>
    </row>
    <row r="54" spans="1:10" ht="94.5">
      <c r="A54" s="34" t="s">
        <v>117</v>
      </c>
      <c r="B54" s="34" t="s">
        <v>118</v>
      </c>
      <c r="C54" s="35" t="s">
        <v>119</v>
      </c>
      <c r="D54" s="75" t="s">
        <v>120</v>
      </c>
      <c r="E54" s="72" t="s">
        <v>110</v>
      </c>
      <c r="F54" s="77" t="s">
        <v>237</v>
      </c>
      <c r="G54" s="33">
        <f t="shared" si="0"/>
        <v>825653</v>
      </c>
      <c r="H54" s="33">
        <v>825653</v>
      </c>
      <c r="I54" s="33"/>
      <c r="J54" s="33"/>
    </row>
    <row r="55" spans="1:10" ht="47.25">
      <c r="A55" s="34" t="s">
        <v>196</v>
      </c>
      <c r="B55" s="34" t="s">
        <v>197</v>
      </c>
      <c r="C55" s="35" t="s">
        <v>88</v>
      </c>
      <c r="D55" s="75" t="s">
        <v>198</v>
      </c>
      <c r="E55" s="72" t="s">
        <v>110</v>
      </c>
      <c r="F55" s="77" t="s">
        <v>237</v>
      </c>
      <c r="G55" s="33">
        <f t="shared" si="0"/>
        <v>79775</v>
      </c>
      <c r="H55" s="33">
        <v>79775</v>
      </c>
      <c r="I55" s="33"/>
      <c r="J55" s="33"/>
    </row>
    <row r="56" spans="1:10" ht="126">
      <c r="A56" s="34" t="s">
        <v>121</v>
      </c>
      <c r="B56" s="34" t="s">
        <v>122</v>
      </c>
      <c r="C56" s="35" t="s">
        <v>123</v>
      </c>
      <c r="D56" s="75" t="s">
        <v>124</v>
      </c>
      <c r="E56" s="72" t="s">
        <v>110</v>
      </c>
      <c r="F56" s="77" t="s">
        <v>237</v>
      </c>
      <c r="G56" s="33">
        <f t="shared" si="0"/>
        <v>141098</v>
      </c>
      <c r="H56" s="33">
        <v>141098</v>
      </c>
      <c r="I56" s="33"/>
      <c r="J56" s="33"/>
    </row>
    <row r="57" spans="1:10" ht="78.75">
      <c r="A57" s="34" t="s">
        <v>125</v>
      </c>
      <c r="B57" s="34" t="s">
        <v>126</v>
      </c>
      <c r="C57" s="35" t="s">
        <v>127</v>
      </c>
      <c r="D57" s="75" t="s">
        <v>128</v>
      </c>
      <c r="E57" s="72" t="s">
        <v>110</v>
      </c>
      <c r="F57" s="77" t="s">
        <v>237</v>
      </c>
      <c r="G57" s="33">
        <f t="shared" si="0"/>
        <v>147000</v>
      </c>
      <c r="H57" s="33">
        <v>147000</v>
      </c>
      <c r="I57" s="33"/>
      <c r="J57" s="33"/>
    </row>
    <row r="58" spans="1:10" ht="47.25">
      <c r="A58" s="34" t="s">
        <v>129</v>
      </c>
      <c r="B58" s="34" t="s">
        <v>130</v>
      </c>
      <c r="C58" s="35" t="s">
        <v>54</v>
      </c>
      <c r="D58" s="75" t="s">
        <v>131</v>
      </c>
      <c r="E58" s="72" t="s">
        <v>110</v>
      </c>
      <c r="F58" s="77" t="s">
        <v>237</v>
      </c>
      <c r="G58" s="33">
        <f t="shared" si="0"/>
        <v>500000</v>
      </c>
      <c r="H58" s="33">
        <v>500000</v>
      </c>
      <c r="I58" s="33"/>
      <c r="J58" s="33"/>
    </row>
    <row r="59" spans="1:10" ht="47.25">
      <c r="A59" s="52" t="s">
        <v>199</v>
      </c>
      <c r="B59" s="53"/>
      <c r="C59" s="54"/>
      <c r="D59" s="93" t="s">
        <v>200</v>
      </c>
      <c r="E59" s="72"/>
      <c r="F59" s="77"/>
      <c r="G59" s="33">
        <f aca="true" t="shared" si="1" ref="G59:H61">G60</f>
        <v>279173</v>
      </c>
      <c r="H59" s="33">
        <f t="shared" si="1"/>
        <v>220173</v>
      </c>
      <c r="I59" s="33">
        <f aca="true" t="shared" si="2" ref="I59:J61">I60</f>
        <v>59000</v>
      </c>
      <c r="J59" s="33">
        <f t="shared" si="2"/>
        <v>59000</v>
      </c>
    </row>
    <row r="60" spans="1:10" ht="47.25">
      <c r="A60" s="52" t="s">
        <v>201</v>
      </c>
      <c r="B60" s="53"/>
      <c r="C60" s="54"/>
      <c r="D60" s="93" t="s">
        <v>202</v>
      </c>
      <c r="E60" s="72"/>
      <c r="F60" s="77"/>
      <c r="G60" s="33">
        <f t="shared" si="1"/>
        <v>279173</v>
      </c>
      <c r="H60" s="33">
        <f t="shared" si="1"/>
        <v>220173</v>
      </c>
      <c r="I60" s="33">
        <f t="shared" si="2"/>
        <v>59000</v>
      </c>
      <c r="J60" s="33">
        <f t="shared" si="2"/>
        <v>59000</v>
      </c>
    </row>
    <row r="61" spans="1:10" ht="31.5">
      <c r="A61" s="52"/>
      <c r="B61" s="55">
        <v>3000</v>
      </c>
      <c r="C61" s="56"/>
      <c r="D61" s="94" t="s">
        <v>74</v>
      </c>
      <c r="E61" s="72"/>
      <c r="F61" s="77"/>
      <c r="G61" s="33">
        <f t="shared" si="1"/>
        <v>279173</v>
      </c>
      <c r="H61" s="33">
        <f t="shared" si="1"/>
        <v>220173</v>
      </c>
      <c r="I61" s="33">
        <f t="shared" si="2"/>
        <v>59000</v>
      </c>
      <c r="J61" s="33">
        <f t="shared" si="2"/>
        <v>59000</v>
      </c>
    </row>
    <row r="62" spans="1:10" ht="110.25">
      <c r="A62" s="34" t="s">
        <v>203</v>
      </c>
      <c r="B62" s="34" t="s">
        <v>204</v>
      </c>
      <c r="C62" s="35" t="s">
        <v>88</v>
      </c>
      <c r="D62" s="75" t="s">
        <v>205</v>
      </c>
      <c r="E62" s="79" t="s">
        <v>222</v>
      </c>
      <c r="F62" s="77" t="s">
        <v>242</v>
      </c>
      <c r="G62" s="33">
        <f>H62+I62</f>
        <v>279173</v>
      </c>
      <c r="H62" s="33">
        <v>220173</v>
      </c>
      <c r="I62" s="33">
        <v>59000</v>
      </c>
      <c r="J62" s="33">
        <v>59000</v>
      </c>
    </row>
    <row r="63" spans="1:10" ht="47.25">
      <c r="A63" s="29" t="s">
        <v>75</v>
      </c>
      <c r="B63" s="30"/>
      <c r="C63" s="30"/>
      <c r="D63" s="95" t="s">
        <v>76</v>
      </c>
      <c r="E63" s="72"/>
      <c r="F63" s="72"/>
      <c r="G63" s="32">
        <f>H63+I63</f>
        <v>1652530</v>
      </c>
      <c r="H63" s="32">
        <f>H64</f>
        <v>840230</v>
      </c>
      <c r="I63" s="32">
        <f>I64</f>
        <v>812300</v>
      </c>
      <c r="J63" s="32">
        <f>J64</f>
        <v>812300</v>
      </c>
    </row>
    <row r="64" spans="1:10" ht="47.25">
      <c r="A64" s="29" t="s">
        <v>77</v>
      </c>
      <c r="B64" s="30"/>
      <c r="C64" s="30"/>
      <c r="D64" s="95" t="s">
        <v>78</v>
      </c>
      <c r="E64" s="72"/>
      <c r="F64" s="72"/>
      <c r="G64" s="32">
        <f t="shared" si="0"/>
        <v>1652530</v>
      </c>
      <c r="H64" s="32">
        <f>H70+H65</f>
        <v>840230</v>
      </c>
      <c r="I64" s="32">
        <f>I70+I65</f>
        <v>812300</v>
      </c>
      <c r="J64" s="32">
        <f>J70+J65</f>
        <v>812300</v>
      </c>
    </row>
    <row r="65" spans="1:10" ht="15.75">
      <c r="A65" s="29"/>
      <c r="B65" s="30" t="s">
        <v>178</v>
      </c>
      <c r="C65" s="30"/>
      <c r="D65" s="94" t="s">
        <v>179</v>
      </c>
      <c r="E65" s="72"/>
      <c r="F65" s="72"/>
      <c r="G65" s="32">
        <f>H65+I65</f>
        <v>1106100</v>
      </c>
      <c r="H65" s="32">
        <f>H66+H67+H68+H69</f>
        <v>343700</v>
      </c>
      <c r="I65" s="32">
        <f>I66+I67+I68+I69</f>
        <v>762400</v>
      </c>
      <c r="J65" s="32">
        <f>J66+J67+J68+J69</f>
        <v>762400</v>
      </c>
    </row>
    <row r="66" spans="1:10" s="9" customFormat="1" ht="47.25">
      <c r="A66" s="57" t="s">
        <v>180</v>
      </c>
      <c r="B66" s="57" t="s">
        <v>181</v>
      </c>
      <c r="C66" s="58" t="s">
        <v>182</v>
      </c>
      <c r="D66" s="96" t="s">
        <v>183</v>
      </c>
      <c r="E66" s="90" t="s">
        <v>184</v>
      </c>
      <c r="F66" s="97" t="s">
        <v>241</v>
      </c>
      <c r="G66" s="46">
        <f>H66+I66</f>
        <v>8300</v>
      </c>
      <c r="H66" s="46">
        <v>8300</v>
      </c>
      <c r="I66" s="46"/>
      <c r="J66" s="46"/>
    </row>
    <row r="67" spans="1:10" s="9" customFormat="1" ht="47.25">
      <c r="A67" s="57" t="s">
        <v>185</v>
      </c>
      <c r="B67" s="57" t="s">
        <v>186</v>
      </c>
      <c r="C67" s="58" t="s">
        <v>182</v>
      </c>
      <c r="D67" s="96" t="s">
        <v>187</v>
      </c>
      <c r="E67" s="90" t="s">
        <v>184</v>
      </c>
      <c r="F67" s="97" t="s">
        <v>241</v>
      </c>
      <c r="G67" s="46">
        <f>H67+I67</f>
        <v>247600</v>
      </c>
      <c r="H67" s="46">
        <v>148200</v>
      </c>
      <c r="I67" s="46">
        <v>99400</v>
      </c>
      <c r="J67" s="46">
        <v>99400</v>
      </c>
    </row>
    <row r="68" spans="1:10" s="9" customFormat="1" ht="48" customHeight="1">
      <c r="A68" s="57" t="s">
        <v>188</v>
      </c>
      <c r="B68" s="57" t="s">
        <v>189</v>
      </c>
      <c r="C68" s="58" t="s">
        <v>190</v>
      </c>
      <c r="D68" s="96" t="s">
        <v>191</v>
      </c>
      <c r="E68" s="90" t="s">
        <v>184</v>
      </c>
      <c r="F68" s="97" t="s">
        <v>241</v>
      </c>
      <c r="G68" s="46">
        <f>H68+I68</f>
        <v>735900</v>
      </c>
      <c r="H68" s="46">
        <v>112900</v>
      </c>
      <c r="I68" s="46">
        <v>623000</v>
      </c>
      <c r="J68" s="46">
        <v>623000</v>
      </c>
    </row>
    <row r="69" spans="1:10" s="9" customFormat="1" ht="47.25">
      <c r="A69" s="57" t="s">
        <v>192</v>
      </c>
      <c r="B69" s="57" t="s">
        <v>193</v>
      </c>
      <c r="C69" s="58" t="s">
        <v>194</v>
      </c>
      <c r="D69" s="96" t="s">
        <v>195</v>
      </c>
      <c r="E69" s="90" t="s">
        <v>184</v>
      </c>
      <c r="F69" s="97" t="s">
        <v>241</v>
      </c>
      <c r="G69" s="46">
        <f>H69+I69</f>
        <v>114300</v>
      </c>
      <c r="H69" s="46">
        <v>74300</v>
      </c>
      <c r="I69" s="46">
        <v>40000</v>
      </c>
      <c r="J69" s="46">
        <v>40000</v>
      </c>
    </row>
    <row r="70" spans="1:10" ht="15.75">
      <c r="A70" s="28"/>
      <c r="B70" s="30" t="s">
        <v>51</v>
      </c>
      <c r="C70" s="41"/>
      <c r="D70" s="73" t="s">
        <v>52</v>
      </c>
      <c r="E70" s="72"/>
      <c r="F70" s="72"/>
      <c r="G70" s="32">
        <f t="shared" si="0"/>
        <v>546430</v>
      </c>
      <c r="H70" s="32">
        <f>H71</f>
        <v>496530</v>
      </c>
      <c r="I70" s="32">
        <f>I71</f>
        <v>49900</v>
      </c>
      <c r="J70" s="32">
        <f>J71</f>
        <v>49900</v>
      </c>
    </row>
    <row r="71" spans="1:10" ht="78.75">
      <c r="A71" s="43" t="s">
        <v>79</v>
      </c>
      <c r="B71" s="39" t="s">
        <v>80</v>
      </c>
      <c r="C71" s="39" t="s">
        <v>55</v>
      </c>
      <c r="D71" s="83" t="s">
        <v>81</v>
      </c>
      <c r="E71" s="76" t="s">
        <v>82</v>
      </c>
      <c r="F71" s="77" t="s">
        <v>241</v>
      </c>
      <c r="G71" s="33">
        <f t="shared" si="0"/>
        <v>546430</v>
      </c>
      <c r="H71" s="33">
        <v>496530</v>
      </c>
      <c r="I71" s="33">
        <v>49900</v>
      </c>
      <c r="J71" s="33">
        <v>49900</v>
      </c>
    </row>
    <row r="72" spans="1:10" ht="47.25">
      <c r="A72" s="29" t="s">
        <v>83</v>
      </c>
      <c r="B72" s="30"/>
      <c r="C72" s="36"/>
      <c r="D72" s="91" t="s">
        <v>84</v>
      </c>
      <c r="E72" s="72"/>
      <c r="F72" s="72"/>
      <c r="G72" s="32">
        <f t="shared" si="0"/>
        <v>3233543</v>
      </c>
      <c r="H72" s="32">
        <f>H73</f>
        <v>1865543</v>
      </c>
      <c r="I72" s="32">
        <f>I73</f>
        <v>1368000</v>
      </c>
      <c r="J72" s="32">
        <f>J73</f>
        <v>1368000</v>
      </c>
    </row>
    <row r="73" spans="1:10" ht="47.25">
      <c r="A73" s="29">
        <v>1110000</v>
      </c>
      <c r="B73" s="30"/>
      <c r="C73" s="36"/>
      <c r="D73" s="91" t="s">
        <v>85</v>
      </c>
      <c r="E73" s="72"/>
      <c r="F73" s="72"/>
      <c r="G73" s="32">
        <f t="shared" si="0"/>
        <v>3233543</v>
      </c>
      <c r="H73" s="32">
        <f>H74+H77+H82</f>
        <v>1865543</v>
      </c>
      <c r="I73" s="32">
        <f>I74+I77+I82</f>
        <v>1368000</v>
      </c>
      <c r="J73" s="32">
        <f>J74+J77+J82</f>
        <v>1368000</v>
      </c>
    </row>
    <row r="74" spans="1:10" ht="31.5">
      <c r="A74" s="28"/>
      <c r="B74" s="30" t="s">
        <v>73</v>
      </c>
      <c r="C74" s="36"/>
      <c r="D74" s="92" t="s">
        <v>74</v>
      </c>
      <c r="E74" s="72"/>
      <c r="F74" s="72"/>
      <c r="G74" s="32">
        <f t="shared" si="0"/>
        <v>473090</v>
      </c>
      <c r="H74" s="32">
        <f>H75+H76</f>
        <v>454090</v>
      </c>
      <c r="I74" s="32">
        <f>I75+I76</f>
        <v>19000</v>
      </c>
      <c r="J74" s="32">
        <f>J75+J76</f>
        <v>19000</v>
      </c>
    </row>
    <row r="75" spans="1:10" ht="47.25">
      <c r="A75" s="34" t="s">
        <v>86</v>
      </c>
      <c r="B75" s="34" t="s">
        <v>87</v>
      </c>
      <c r="C75" s="35" t="s">
        <v>88</v>
      </c>
      <c r="D75" s="75" t="s">
        <v>89</v>
      </c>
      <c r="E75" s="98" t="s">
        <v>97</v>
      </c>
      <c r="F75" s="77" t="s">
        <v>168</v>
      </c>
      <c r="G75" s="33">
        <f t="shared" si="0"/>
        <v>169890</v>
      </c>
      <c r="H75" s="33">
        <v>150890</v>
      </c>
      <c r="I75" s="33">
        <v>19000</v>
      </c>
      <c r="J75" s="33">
        <v>19000</v>
      </c>
    </row>
    <row r="76" spans="1:10" ht="93.75" customHeight="1">
      <c r="A76" s="34" t="s">
        <v>90</v>
      </c>
      <c r="B76" s="34" t="s">
        <v>91</v>
      </c>
      <c r="C76" s="35" t="s">
        <v>88</v>
      </c>
      <c r="D76" s="75" t="s">
        <v>92</v>
      </c>
      <c r="E76" s="98" t="s">
        <v>98</v>
      </c>
      <c r="F76" s="77" t="s">
        <v>103</v>
      </c>
      <c r="G76" s="33">
        <f t="shared" si="0"/>
        <v>303200</v>
      </c>
      <c r="H76" s="33">
        <v>303200</v>
      </c>
      <c r="I76" s="33"/>
      <c r="J76" s="33"/>
    </row>
    <row r="77" spans="1:10" ht="15.75">
      <c r="A77" s="28"/>
      <c r="B77" s="30" t="s">
        <v>63</v>
      </c>
      <c r="C77" s="36"/>
      <c r="D77" s="91" t="s">
        <v>64</v>
      </c>
      <c r="E77" s="72"/>
      <c r="F77" s="99"/>
      <c r="G77" s="32">
        <f aca="true" t="shared" si="3" ref="G77:G93">H77+I77</f>
        <v>2113453</v>
      </c>
      <c r="H77" s="32">
        <f>H78+H80+H79+H81</f>
        <v>1411453</v>
      </c>
      <c r="I77" s="32">
        <f>I78+I80+I79+I81</f>
        <v>702000</v>
      </c>
      <c r="J77" s="32">
        <f>J78+J80+J79+J81</f>
        <v>702000</v>
      </c>
    </row>
    <row r="78" spans="1:10" ht="47.25">
      <c r="A78" s="34" t="s">
        <v>93</v>
      </c>
      <c r="B78" s="47" t="s">
        <v>94</v>
      </c>
      <c r="C78" s="35" t="s">
        <v>67</v>
      </c>
      <c r="D78" s="100" t="s">
        <v>95</v>
      </c>
      <c r="E78" s="82" t="s">
        <v>96</v>
      </c>
      <c r="F78" s="77" t="s">
        <v>170</v>
      </c>
      <c r="G78" s="33">
        <f t="shared" si="3"/>
        <v>957700</v>
      </c>
      <c r="H78" s="33">
        <v>957700</v>
      </c>
      <c r="I78" s="33"/>
      <c r="J78" s="33"/>
    </row>
    <row r="79" spans="1:10" ht="47.25">
      <c r="A79" s="57" t="s">
        <v>210</v>
      </c>
      <c r="B79" s="57" t="s">
        <v>211</v>
      </c>
      <c r="C79" s="58" t="s">
        <v>67</v>
      </c>
      <c r="D79" s="96" t="s">
        <v>212</v>
      </c>
      <c r="E79" s="76" t="s">
        <v>96</v>
      </c>
      <c r="F79" s="77" t="s">
        <v>170</v>
      </c>
      <c r="G79" s="33">
        <f t="shared" si="3"/>
        <v>253070</v>
      </c>
      <c r="H79" s="33">
        <v>233070</v>
      </c>
      <c r="I79" s="33">
        <v>20000</v>
      </c>
      <c r="J79" s="33">
        <v>20000</v>
      </c>
    </row>
    <row r="80" spans="1:10" ht="63">
      <c r="A80" s="34" t="s">
        <v>100</v>
      </c>
      <c r="B80" s="34" t="s">
        <v>101</v>
      </c>
      <c r="C80" s="35" t="s">
        <v>67</v>
      </c>
      <c r="D80" s="75" t="s">
        <v>102</v>
      </c>
      <c r="E80" s="76" t="s">
        <v>96</v>
      </c>
      <c r="F80" s="77" t="s">
        <v>170</v>
      </c>
      <c r="G80" s="33">
        <f>H80+I80</f>
        <v>847983</v>
      </c>
      <c r="H80" s="33">
        <v>177983</v>
      </c>
      <c r="I80" s="28">
        <v>670000</v>
      </c>
      <c r="J80" s="28">
        <v>670000</v>
      </c>
    </row>
    <row r="81" spans="1:10" ht="47.25">
      <c r="A81" s="57" t="s">
        <v>213</v>
      </c>
      <c r="B81" s="57" t="s">
        <v>214</v>
      </c>
      <c r="C81" s="58" t="s">
        <v>67</v>
      </c>
      <c r="D81" s="96" t="s">
        <v>215</v>
      </c>
      <c r="E81" s="76" t="s">
        <v>96</v>
      </c>
      <c r="F81" s="77" t="s">
        <v>170</v>
      </c>
      <c r="G81" s="33">
        <f>H81+I81</f>
        <v>54700</v>
      </c>
      <c r="H81" s="33">
        <v>42700</v>
      </c>
      <c r="I81" s="28">
        <v>12000</v>
      </c>
      <c r="J81" s="28">
        <v>12000</v>
      </c>
    </row>
    <row r="82" spans="1:10" ht="31.5">
      <c r="A82" s="57"/>
      <c r="B82" s="30" t="s">
        <v>17</v>
      </c>
      <c r="C82" s="35"/>
      <c r="D82" s="73" t="s">
        <v>18</v>
      </c>
      <c r="E82" s="76"/>
      <c r="F82" s="77"/>
      <c r="G82" s="32">
        <f>H82+I82</f>
        <v>647000</v>
      </c>
      <c r="H82" s="32">
        <f>H83</f>
        <v>0</v>
      </c>
      <c r="I82" s="32">
        <f>I83</f>
        <v>647000</v>
      </c>
      <c r="J82" s="32">
        <f>J83</f>
        <v>647000</v>
      </c>
    </row>
    <row r="83" spans="1:10" ht="47.25">
      <c r="A83" s="59" t="s">
        <v>227</v>
      </c>
      <c r="B83" s="59" t="s">
        <v>228</v>
      </c>
      <c r="C83" s="60" t="s">
        <v>149</v>
      </c>
      <c r="D83" s="101" t="s">
        <v>229</v>
      </c>
      <c r="E83" s="102" t="s">
        <v>97</v>
      </c>
      <c r="F83" s="77" t="s">
        <v>168</v>
      </c>
      <c r="G83" s="32">
        <f>H83+I83</f>
        <v>647000</v>
      </c>
      <c r="H83" s="33"/>
      <c r="I83" s="28">
        <v>647000</v>
      </c>
      <c r="J83" s="28">
        <v>647000</v>
      </c>
    </row>
    <row r="84" spans="1:10" ht="47.25">
      <c r="A84" s="61" t="s">
        <v>160</v>
      </c>
      <c r="B84" s="62"/>
      <c r="C84" s="63"/>
      <c r="D84" s="103" t="s">
        <v>161</v>
      </c>
      <c r="E84" s="76"/>
      <c r="F84" s="77"/>
      <c r="G84" s="32">
        <f t="shared" si="3"/>
        <v>936915</v>
      </c>
      <c r="H84" s="32">
        <f aca="true" t="shared" si="4" ref="H84:J85">H85</f>
        <v>516915</v>
      </c>
      <c r="I84" s="32">
        <f t="shared" si="4"/>
        <v>420000</v>
      </c>
      <c r="J84" s="32">
        <f t="shared" si="4"/>
        <v>1920000</v>
      </c>
    </row>
    <row r="85" spans="1:10" ht="47.25">
      <c r="A85" s="61" t="s">
        <v>162</v>
      </c>
      <c r="B85" s="62"/>
      <c r="C85" s="63"/>
      <c r="D85" s="103" t="s">
        <v>163</v>
      </c>
      <c r="E85" s="76"/>
      <c r="F85" s="77"/>
      <c r="G85" s="32">
        <f t="shared" si="3"/>
        <v>936915</v>
      </c>
      <c r="H85" s="32">
        <f t="shared" si="4"/>
        <v>516915</v>
      </c>
      <c r="I85" s="32">
        <f t="shared" si="4"/>
        <v>420000</v>
      </c>
      <c r="J85" s="32">
        <f t="shared" si="4"/>
        <v>1920000</v>
      </c>
    </row>
    <row r="86" spans="1:10" ht="15.75">
      <c r="A86" s="34"/>
      <c r="B86" s="64" t="s">
        <v>164</v>
      </c>
      <c r="C86" s="65"/>
      <c r="D86" s="104" t="s">
        <v>165</v>
      </c>
      <c r="E86" s="76"/>
      <c r="F86" s="77"/>
      <c r="G86" s="32">
        <f t="shared" si="3"/>
        <v>936915</v>
      </c>
      <c r="H86" s="32">
        <f>H87+H89+H88+H90+H91+H93+H92</f>
        <v>516915</v>
      </c>
      <c r="I86" s="32">
        <f>I87+I89+I88+I90+I91+I93+I92</f>
        <v>420000</v>
      </c>
      <c r="J86" s="32">
        <f>J87+J89+J88+J90+J91+J93+J92</f>
        <v>1920000</v>
      </c>
    </row>
    <row r="87" spans="1:10" ht="126">
      <c r="A87" s="34">
        <v>3719570</v>
      </c>
      <c r="B87" s="66" t="s">
        <v>172</v>
      </c>
      <c r="C87" s="35" t="s">
        <v>166</v>
      </c>
      <c r="D87" s="105" t="s">
        <v>173</v>
      </c>
      <c r="E87" s="86" t="s">
        <v>167</v>
      </c>
      <c r="F87" s="106" t="s">
        <v>240</v>
      </c>
      <c r="G87" s="33">
        <f t="shared" si="3"/>
        <v>60000</v>
      </c>
      <c r="H87" s="33">
        <v>60000</v>
      </c>
      <c r="I87" s="28"/>
      <c r="J87" s="28"/>
    </row>
    <row r="88" spans="1:10" ht="47.25">
      <c r="A88" s="34" t="s">
        <v>223</v>
      </c>
      <c r="B88" s="34" t="s">
        <v>224</v>
      </c>
      <c r="C88" s="35" t="s">
        <v>166</v>
      </c>
      <c r="D88" s="75" t="s">
        <v>225</v>
      </c>
      <c r="E88" s="86" t="s">
        <v>167</v>
      </c>
      <c r="F88" s="106" t="s">
        <v>240</v>
      </c>
      <c r="G88" s="33">
        <f t="shared" si="3"/>
        <v>43386</v>
      </c>
      <c r="H88" s="33">
        <v>43386</v>
      </c>
      <c r="I88" s="28"/>
      <c r="J88" s="28">
        <v>1500000</v>
      </c>
    </row>
    <row r="89" spans="1:10" ht="63">
      <c r="A89" s="34" t="s">
        <v>216</v>
      </c>
      <c r="B89" s="34" t="s">
        <v>217</v>
      </c>
      <c r="C89" s="35" t="s">
        <v>166</v>
      </c>
      <c r="D89" s="75" t="s">
        <v>218</v>
      </c>
      <c r="E89" s="107" t="s">
        <v>219</v>
      </c>
      <c r="F89" s="106" t="s">
        <v>239</v>
      </c>
      <c r="G89" s="33">
        <f t="shared" si="3"/>
        <v>480000</v>
      </c>
      <c r="H89" s="33">
        <v>180000</v>
      </c>
      <c r="I89" s="28">
        <v>300000</v>
      </c>
      <c r="J89" s="28">
        <v>300000</v>
      </c>
    </row>
    <row r="90" spans="1:10" ht="63">
      <c r="A90" s="34" t="s">
        <v>216</v>
      </c>
      <c r="B90" s="34" t="s">
        <v>217</v>
      </c>
      <c r="C90" s="35" t="s">
        <v>166</v>
      </c>
      <c r="D90" s="75" t="s">
        <v>218</v>
      </c>
      <c r="E90" s="108" t="s">
        <v>230</v>
      </c>
      <c r="F90" s="106" t="s">
        <v>238</v>
      </c>
      <c r="G90" s="33">
        <f t="shared" si="3"/>
        <v>20000</v>
      </c>
      <c r="H90" s="33"/>
      <c r="I90" s="28">
        <v>20000</v>
      </c>
      <c r="J90" s="28">
        <v>20000</v>
      </c>
    </row>
    <row r="91" spans="1:10" ht="78.75">
      <c r="A91" s="34" t="s">
        <v>216</v>
      </c>
      <c r="B91" s="34" t="s">
        <v>217</v>
      </c>
      <c r="C91" s="35" t="s">
        <v>166</v>
      </c>
      <c r="D91" s="75" t="s">
        <v>218</v>
      </c>
      <c r="E91" s="79" t="s">
        <v>226</v>
      </c>
      <c r="F91" s="109" t="s">
        <v>233</v>
      </c>
      <c r="G91" s="33">
        <f t="shared" si="3"/>
        <v>73529</v>
      </c>
      <c r="H91" s="33">
        <v>73529</v>
      </c>
      <c r="I91" s="28"/>
      <c r="J91" s="28"/>
    </row>
    <row r="92" spans="1:10" ht="63">
      <c r="A92" s="34" t="s">
        <v>216</v>
      </c>
      <c r="B92" s="34" t="s">
        <v>217</v>
      </c>
      <c r="C92" s="35" t="s">
        <v>166</v>
      </c>
      <c r="D92" s="75" t="s">
        <v>218</v>
      </c>
      <c r="E92" s="108" t="s">
        <v>220</v>
      </c>
      <c r="F92" s="106" t="s">
        <v>237</v>
      </c>
      <c r="G92" s="33">
        <f t="shared" si="3"/>
        <v>160000</v>
      </c>
      <c r="H92" s="33">
        <v>160000</v>
      </c>
      <c r="I92" s="28"/>
      <c r="J92" s="28"/>
    </row>
    <row r="93" spans="1:10" ht="63">
      <c r="A93" s="34"/>
      <c r="B93" s="34" t="s">
        <v>217</v>
      </c>
      <c r="C93" s="35" t="s">
        <v>166</v>
      </c>
      <c r="D93" s="75" t="s">
        <v>218</v>
      </c>
      <c r="E93" s="79" t="s">
        <v>221</v>
      </c>
      <c r="F93" s="106" t="s">
        <v>236</v>
      </c>
      <c r="G93" s="33">
        <f t="shared" si="3"/>
        <v>100000</v>
      </c>
      <c r="H93" s="33"/>
      <c r="I93" s="28">
        <v>100000</v>
      </c>
      <c r="J93" s="28">
        <v>100000</v>
      </c>
    </row>
    <row r="94" spans="1:10" ht="15.75">
      <c r="A94" s="28"/>
      <c r="B94" s="28"/>
      <c r="C94" s="28"/>
      <c r="D94" s="67" t="s">
        <v>9</v>
      </c>
      <c r="E94" s="28"/>
      <c r="F94" s="28"/>
      <c r="G94" s="32">
        <f>H94+I94</f>
        <v>70058924</v>
      </c>
      <c r="H94" s="32">
        <f>H14+H18+H35+H48+H63+H72+H84+H59</f>
        <v>46673389</v>
      </c>
      <c r="I94" s="32">
        <f>I14+I18+I35+I48+I63+I72+I84+I59</f>
        <v>23385535</v>
      </c>
      <c r="J94" s="32">
        <f>J14+J18+J35+J48+J63+J72+J84+J59</f>
        <v>24885535</v>
      </c>
    </row>
    <row r="95" spans="1:10" ht="23.25" customHeight="1">
      <c r="A95" s="11"/>
      <c r="B95" s="12"/>
      <c r="C95" s="12"/>
      <c r="D95" s="12"/>
      <c r="E95" s="12"/>
      <c r="F95" s="12"/>
      <c r="G95" s="12"/>
      <c r="H95" s="12"/>
      <c r="I95" s="12"/>
      <c r="J95" s="12"/>
    </row>
    <row r="96" spans="1:10" s="1" customFormat="1" ht="13.5" customHeight="1">
      <c r="A96" s="68" t="s">
        <v>132</v>
      </c>
      <c r="B96" s="68"/>
      <c r="C96" s="68"/>
      <c r="D96" s="13"/>
      <c r="E96" s="13"/>
      <c r="F96" s="13"/>
      <c r="G96" s="13"/>
      <c r="H96" s="68"/>
      <c r="I96" s="68"/>
      <c r="J96" s="68" t="s">
        <v>234</v>
      </c>
    </row>
    <row r="97" spans="1:19" s="7" customFormat="1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</row>
    <row r="98" spans="1:18" s="7" customFormat="1" ht="23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</sheetData>
  <sheetProtection/>
  <mergeCells count="17">
    <mergeCell ref="E6:J6"/>
    <mergeCell ref="E7:J7"/>
    <mergeCell ref="E5:J5"/>
    <mergeCell ref="E11:E12"/>
    <mergeCell ref="F11:F12"/>
    <mergeCell ref="G11:G12"/>
    <mergeCell ref="H11:H12"/>
    <mergeCell ref="E1:J1"/>
    <mergeCell ref="A9:J9"/>
    <mergeCell ref="A11:A12"/>
    <mergeCell ref="B11:B12"/>
    <mergeCell ref="C11:C12"/>
    <mergeCell ref="D11:D12"/>
    <mergeCell ref="E2:J2"/>
    <mergeCell ref="E3:J3"/>
    <mergeCell ref="E4:J4"/>
    <mergeCell ref="I11:J11"/>
  </mergeCells>
  <printOptions horizontalCentered="1"/>
  <pageMargins left="0.3937007874015748" right="0.3937007874015748" top="1.1811023622047245" bottom="0.3937007874015748" header="0.35433070866141736" footer="0.35433070866141736"/>
  <pageSetup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2019-02-25T14:40:25Z</cp:lastPrinted>
  <dcterms:created xsi:type="dcterms:W3CDTF">2018-12-19T13:40:07Z</dcterms:created>
  <dcterms:modified xsi:type="dcterms:W3CDTF">2019-02-25T14:40:27Z</dcterms:modified>
  <cp:category/>
  <cp:version/>
  <cp:contentType/>
  <cp:contentStatus/>
</cp:coreProperties>
</file>