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д.5" sheetId="1" r:id="rId1"/>
  </sheets>
  <externalReferences>
    <externalReference r:id="rId4"/>
  </externalReferences>
  <definedNames>
    <definedName name="_xlfn.AGGREGATE" hidden="1">#NAME?</definedName>
    <definedName name="_xlnm.Print_Titles" localSheetId="0">'дод.5'!$D:$E</definedName>
    <definedName name="_xlnm.Print_Area" localSheetId="0">'дод.5'!$D$1:$AK$47</definedName>
  </definedNames>
  <calcPr fullCalcOnLoad="1"/>
</workbook>
</file>

<file path=xl/sharedStrings.xml><?xml version="1.0" encoding="utf-8"?>
<sst xmlns="http://schemas.openxmlformats.org/spreadsheetml/2006/main" count="81" uniqueCount="70">
  <si>
    <t xml:space="preserve">Міжбюджетні трансферти на 2019 рік  </t>
  </si>
  <si>
    <t>Код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</si>
  <si>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</si>
  <si>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O2</t>
  </si>
  <si>
    <t>-</t>
  </si>
  <si>
    <t xml:space="preserve">субвенції </t>
  </si>
  <si>
    <t>усього</t>
  </si>
  <si>
    <t>О3</t>
  </si>
  <si>
    <t xml:space="preserve"> загального фонду на:</t>
  </si>
  <si>
    <t>загального фонду на: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</si>
  <si>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</si>
  <si>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відшкодування витрат на послуги звязку окремих категорій громадян (УПСЗН)</t>
  </si>
  <si>
    <t>Інша субвенція на галузь "Охорона здоров'я" (ЦРЛ)</t>
  </si>
  <si>
    <t>Інша субвенція на галузь "Охорона здоров'я" (ЦПМСД)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</si>
  <si>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</si>
  <si>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</si>
  <si>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</si>
  <si>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</si>
  <si>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</si>
  <si>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</si>
  <si>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</si>
  <si>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</si>
  <si>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</si>
  <si>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</si>
  <si>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</si>
  <si>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</si>
  <si>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</si>
  <si>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</si>
  <si>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</si>
  <si>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Х</t>
  </si>
  <si>
    <t>УСЬОГО</t>
  </si>
  <si>
    <t>Інша субвенція на галузь "Освіта"</t>
  </si>
  <si>
    <t>Інша субвенція на галузь "Культура і мистецтво" (ДШЕВ)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</si>
  <si>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</si>
  <si>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</si>
  <si>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</si>
  <si>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Обласний бюджет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</si>
  <si>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</t>
  </si>
  <si>
    <t>Трансферти іншим бюджетам</t>
  </si>
  <si>
    <t xml:space="preserve">Інша субвенція на галузь "Культура і мистецтво" </t>
  </si>
  <si>
    <t xml:space="preserve">Керуючий справами </t>
  </si>
  <si>
    <t>виконавчого апарату районної ради                                                                                                                                                К.Фролов</t>
  </si>
  <si>
    <t xml:space="preserve">в редакції рішення районної ради </t>
  </si>
  <si>
    <t>На придбання предметів та обладнання довгострокового користування (вуличні тренажери) для Миколо-Комишуватської сільської ради, Красноградського району, Харківської області за рахунок залишку коштів на початок року субвенції з державного бюджету на здійснення заходів щодо соціально-економічного розвитку окремих територій</t>
  </si>
  <si>
    <t>субвенції</t>
  </si>
  <si>
    <t>спеціального фонду на:</t>
  </si>
  <si>
    <t>Інша субвенція Красноградському підприємству КП "Водоканал"</t>
  </si>
  <si>
    <t xml:space="preserve">Інша субвенція для співфінансування субвенції з державного бюджету місцевим бюджетам на здійснення заходів щодо 
соціально-економічного розвитку окремих територій </t>
  </si>
  <si>
    <t>Інша субвенція для співфінансування переможців обласного конкурсу розвитку територіальних громад "Разом в майбутнє" у 2019 році</t>
  </si>
  <si>
    <t xml:space="preserve">Додаток  3
до рішення районної ради                                                                                                                                                                                                              від 21 грудня 2018 року № 956-VIІ 
(XLIV позачергова сесія VIІ скликання)                                                                                                                                                                                     </t>
  </si>
  <si>
    <t>від 21 лютого 2019 року № -VII</t>
  </si>
  <si>
    <t>(XLVII сесія VІІ скликання)</t>
  </si>
  <si>
    <t>Інша субвенція на придбання паливно-мастильних матеріалів (Красноградський відділ поліції)</t>
  </si>
  <si>
    <t>Державний бюджет</t>
  </si>
  <si>
    <t xml:space="preserve">Субвенція державному бюджету на забезпечення організації претензійно-позовної роботи (УПСЗН) </t>
  </si>
  <si>
    <t>Субвенція державному бюджету на придбання паливно-мастильних матеріалів (Національна поліція України)</t>
  </si>
  <si>
    <t>Субвенція державному бюджету на поліпшення матеріально-технічної бази (Національна поліція України)</t>
  </si>
  <si>
    <t>Субвенція державному бюджету на поточні видатки  (УПСЗН)</t>
  </si>
  <si>
    <t xml:space="preserve">Інша субвенція на відшкодування очікуваної вартості послуг з перевезення дітей до навчальних  закладів освіти Наталинської сільської ради </t>
  </si>
  <si>
    <t xml:space="preserve">Субвенція з  місцевого бюджету державному бюджету на виконання програм соціально-економічного розвитку регіонів. Головне управління національної поліції в Харківській області Красноградський відділ поліції. На розвиток матеріально-технічної бази. КЕКВ 3220.  </t>
  </si>
  <si>
    <t xml:space="preserve">Субвенція з  місцевого бюджету державному бюджету на виконання програм соціально-економічного розвитку регіонів. Управління Служби безпеки України в Харківській області . На придбання автомобіля. КЕКВ 3220. </t>
  </si>
  <si>
    <t>Субвенція з  місцевого бюджету державному бюджету на виконання програм соціально-економічного розвитку регіонів. Красноградський об'єднаний міський військовий комісаріат Харківської області. На придбання оргтехніки (ноутбук, принтер зі сканером).КЕКВ 3220.</t>
  </si>
  <si>
    <t xml:space="preserve">Інші субвенції з місцевого бюджету. Будівництво спортивного майданчику "Роллердром" у сквері Слави м.Красноград, Харківської області. КЕКВ 3220. Субвенція з районного бюджету Красноградській міській раді. </t>
  </si>
  <si>
    <t xml:space="preserve">                                                                                     Міжбюджетні трансферти на 2019 рік  </t>
  </si>
  <si>
    <t xml:space="preserve">                                                                                                         Трансферти з інших місцевих бюджетів</t>
  </si>
  <si>
    <t>до рішення районної ради</t>
  </si>
  <si>
    <t>від 21 грудня 2018 року № 956-VIІ</t>
  </si>
  <si>
    <t>Додаток 3</t>
  </si>
  <si>
    <t xml:space="preserve">                             (XLIV позачергова сесія VII скликання)                                                                                     </t>
  </si>
  <si>
    <t>(XLVІІ сесія VІІ скликання)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</si>
</sst>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1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39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right"/>
    </xf>
    <xf numFmtId="0" fontId="32" fillId="0" borderId="12" xfId="52" applyFont="1" applyFill="1" applyBorder="1" applyAlignment="1">
      <alignment horizontal="right"/>
      <protection/>
    </xf>
    <xf numFmtId="0" fontId="32" fillId="0" borderId="13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right"/>
    </xf>
    <xf numFmtId="0" fontId="32" fillId="0" borderId="15" xfId="52" applyFont="1" applyFill="1" applyBorder="1" applyAlignment="1">
      <alignment horizontal="right" wrapText="1"/>
      <protection/>
    </xf>
    <xf numFmtId="0" fontId="32" fillId="0" borderId="16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8" fillId="0" borderId="17" xfId="0" applyFont="1" applyFill="1" applyBorder="1" applyAlignment="1">
      <alignment horizontal="center"/>
    </xf>
    <xf numFmtId="2" fontId="35" fillId="0" borderId="12" xfId="0" applyNumberFormat="1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2" fillId="0" borderId="15" xfId="52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right"/>
    </xf>
    <xf numFmtId="0" fontId="32" fillId="0" borderId="0" xfId="52" applyFont="1" applyFill="1" applyBorder="1" applyAlignment="1">
      <alignment horizontal="right" wrapText="1"/>
      <protection/>
    </xf>
    <xf numFmtId="0" fontId="32" fillId="0" borderId="0" xfId="52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4" fillId="0" borderId="0" xfId="0" applyFont="1" applyFill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 horizontal="right" wrapText="1"/>
    </xf>
    <xf numFmtId="0" fontId="37" fillId="0" borderId="12" xfId="0" applyNumberFormat="1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8" xfId="0" applyFont="1" applyFill="1" applyBorder="1" applyAlignment="1">
      <alignment horizontal="justify" vertical="center"/>
    </xf>
    <xf numFmtId="0" fontId="36" fillId="0" borderId="15" xfId="0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 horizontal="right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0" fillId="0" borderId="0" xfId="106" applyFont="1" applyFill="1" applyBorder="1" applyAlignment="1">
      <alignment horizontal="right"/>
      <protection/>
    </xf>
    <xf numFmtId="0" fontId="39" fillId="0" borderId="0" xfId="106" applyFont="1" applyFill="1" applyAlignment="1">
      <alignment horizontal="right"/>
      <protection/>
    </xf>
    <xf numFmtId="0" fontId="41" fillId="0" borderId="18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0" fillId="0" borderId="0" xfId="106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34" fillId="0" borderId="0" xfId="0" applyFont="1" applyFill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36" fillId="0" borderId="2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6"/>
  <sheetViews>
    <sheetView showZeros="0" tabSelected="1" zoomScale="75" zoomScaleNormal="75" zoomScalePageLayoutView="0" workbookViewId="0" topLeftCell="D16">
      <selection activeCell="H7" sqref="H7"/>
    </sheetView>
  </sheetViews>
  <sheetFormatPr defaultColWidth="8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16015625" style="1" customWidth="1"/>
    <col min="5" max="5" width="29.33203125" style="1" customWidth="1"/>
    <col min="6" max="6" width="15.83203125" style="1" customWidth="1"/>
    <col min="7" max="7" width="16.16015625" style="1" customWidth="1"/>
    <col min="8" max="8" width="23.33203125" style="1" customWidth="1"/>
    <col min="9" max="9" width="27" style="1" customWidth="1"/>
    <col min="10" max="10" width="12" style="1" customWidth="1"/>
    <col min="11" max="11" width="11.16015625" style="1" customWidth="1"/>
    <col min="12" max="12" width="13" style="1" customWidth="1"/>
    <col min="13" max="13" width="14" style="1" customWidth="1"/>
    <col min="14" max="14" width="23.33203125" style="1" customWidth="1"/>
    <col min="15" max="15" width="18.16015625" style="1" customWidth="1"/>
    <col min="16" max="16" width="21.33203125" style="1" customWidth="1"/>
    <col min="17" max="17" width="13" style="1" customWidth="1"/>
    <col min="18" max="19" width="11.83203125" style="1" customWidth="1"/>
    <col min="20" max="20" width="14.33203125" style="1" customWidth="1"/>
    <col min="21" max="21" width="22.33203125" style="1" customWidth="1"/>
    <col min="22" max="22" width="19.66015625" style="1" customWidth="1"/>
    <col min="23" max="23" width="23" style="1" customWidth="1"/>
    <col min="24" max="24" width="19.66015625" style="1" customWidth="1"/>
    <col min="25" max="25" width="20.83203125" style="1" customWidth="1"/>
    <col min="26" max="26" width="20.16015625" style="1" customWidth="1"/>
    <col min="27" max="27" width="22.33203125" style="1" customWidth="1"/>
    <col min="28" max="28" width="12.83203125" style="1" customWidth="1"/>
    <col min="29" max="29" width="12.5" style="1" customWidth="1"/>
    <col min="30" max="30" width="14.33203125" style="1" customWidth="1"/>
    <col min="31" max="31" width="18.16015625" style="1" customWidth="1"/>
    <col min="32" max="34" width="14.33203125" style="1" customWidth="1"/>
    <col min="35" max="35" width="17.33203125" style="1" customWidth="1"/>
    <col min="36" max="36" width="25.66015625" style="1" customWidth="1"/>
    <col min="37" max="37" width="17.33203125" style="1" customWidth="1"/>
    <col min="38" max="38" width="23.33203125" style="1" customWidth="1"/>
    <col min="39" max="39" width="18.66015625" style="1" customWidth="1"/>
    <col min="40" max="40" width="18.33203125" style="1" customWidth="1"/>
    <col min="41" max="41" width="21.33203125" style="1" customWidth="1"/>
    <col min="42" max="42" width="24.5" style="1" customWidth="1"/>
    <col min="43" max="43" width="21.33203125" style="1" customWidth="1"/>
    <col min="44" max="44" width="19.16015625" style="1" customWidth="1"/>
    <col min="45" max="45" width="19.33203125" style="1" customWidth="1"/>
    <col min="46" max="46" width="21.66015625" style="1" customWidth="1"/>
    <col min="47" max="47" width="19.33203125" style="1" customWidth="1"/>
    <col min="48" max="48" width="26.16015625" style="1" customWidth="1"/>
    <col min="49" max="49" width="37.33203125" style="1" customWidth="1"/>
    <col min="50" max="50" width="17.16015625" style="1" customWidth="1"/>
    <col min="51" max="51" width="20.16015625" style="1" customWidth="1"/>
    <col min="52" max="16384" width="8" style="1" customWidth="1"/>
  </cols>
  <sheetData>
    <row r="1" spans="4:37" ht="50.25" customHeight="1"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9" t="s">
        <v>49</v>
      </c>
      <c r="AD1" s="49"/>
      <c r="AE1" s="49"/>
      <c r="AF1" s="49"/>
      <c r="AG1" s="49"/>
      <c r="AH1" s="49"/>
      <c r="AI1" s="49"/>
      <c r="AJ1" s="49"/>
      <c r="AK1" s="49"/>
    </row>
    <row r="2" spans="4:37" ht="12.75" customHeight="1">
      <c r="D2" s="2"/>
      <c r="E2" s="3"/>
      <c r="F2" s="4"/>
      <c r="G2" s="4"/>
      <c r="H2" s="4"/>
      <c r="I2" s="4"/>
      <c r="J2" s="4"/>
      <c r="K2" s="4"/>
      <c r="L2" s="4"/>
      <c r="M2" s="4"/>
      <c r="N2" s="52" t="s">
        <v>42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4:37" ht="13.5" customHeight="1">
      <c r="D3" s="2"/>
      <c r="E3" s="3"/>
      <c r="F3" s="4"/>
      <c r="G3" s="4"/>
      <c r="H3" s="4"/>
      <c r="I3" s="4"/>
      <c r="J3" s="4"/>
      <c r="K3" s="4"/>
      <c r="L3" s="4"/>
      <c r="M3" s="4"/>
      <c r="N3" s="52" t="s">
        <v>50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4:37" ht="14.25" customHeight="1">
      <c r="D4" s="2"/>
      <c r="E4" s="3"/>
      <c r="F4" s="4"/>
      <c r="G4" s="4"/>
      <c r="H4" s="4"/>
      <c r="I4" s="4"/>
      <c r="J4" s="4"/>
      <c r="K4" s="4"/>
      <c r="L4" s="4"/>
      <c r="M4" s="4"/>
      <c r="N4" s="52" t="s">
        <v>51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31.5" customHeight="1">
      <c r="A5" s="6"/>
      <c r="B5" s="6"/>
      <c r="C5" s="6"/>
      <c r="D5" s="7"/>
      <c r="E5" s="64" t="s"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38"/>
      <c r="AF5" s="38"/>
      <c r="AG5" s="38"/>
      <c r="AH5" s="38"/>
      <c r="AI5" s="38"/>
      <c r="AJ5" s="38"/>
      <c r="AK5" s="7"/>
    </row>
    <row r="6" spans="1:37" ht="18" customHeight="1">
      <c r="A6" s="6"/>
      <c r="B6" s="6"/>
      <c r="C6" s="6"/>
      <c r="D6" s="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K6" s="8" t="str">
        <f>'[1]дод. 1'!F4</f>
        <v>(грн)</v>
      </c>
    </row>
    <row r="7" spans="1:37" ht="18" customHeight="1">
      <c r="A7" s="6"/>
      <c r="B7" s="6"/>
      <c r="C7" s="6"/>
      <c r="D7" s="6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K7" s="8"/>
    </row>
    <row r="8" spans="1:37" ht="18" customHeight="1">
      <c r="A8" s="6"/>
      <c r="B8" s="6"/>
      <c r="C8" s="6"/>
      <c r="D8" s="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K8" s="8"/>
    </row>
    <row r="9" spans="1:37" ht="18" customHeight="1">
      <c r="A9" s="6"/>
      <c r="B9" s="6"/>
      <c r="C9" s="6"/>
      <c r="D9" s="6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H9" s="63" t="s">
        <v>67</v>
      </c>
      <c r="AI9" s="63"/>
      <c r="AJ9" s="63"/>
      <c r="AK9" s="8"/>
    </row>
    <row r="10" spans="1:37" ht="18" customHeight="1">
      <c r="A10" s="6"/>
      <c r="B10" s="6"/>
      <c r="C10" s="6"/>
      <c r="D10" s="6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H10" s="63" t="s">
        <v>65</v>
      </c>
      <c r="AI10" s="63"/>
      <c r="AJ10" s="63"/>
      <c r="AK10" s="8"/>
    </row>
    <row r="11" spans="1:37" ht="18" customHeight="1">
      <c r="A11" s="6"/>
      <c r="B11" s="6"/>
      <c r="C11" s="6"/>
      <c r="D11" s="6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H11" s="63" t="s">
        <v>66</v>
      </c>
      <c r="AI11" s="75"/>
      <c r="AJ11" s="75"/>
      <c r="AK11" s="8"/>
    </row>
    <row r="12" spans="1:37" ht="18" customHeight="1">
      <c r="A12" s="6"/>
      <c r="B12" s="6"/>
      <c r="C12" s="6"/>
      <c r="D12" s="6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H12" s="76" t="s">
        <v>68</v>
      </c>
      <c r="AI12" s="76"/>
      <c r="AJ12" s="76"/>
      <c r="AK12" s="8"/>
    </row>
    <row r="13" spans="1:37" ht="18" customHeight="1">
      <c r="A13" s="6"/>
      <c r="B13" s="6"/>
      <c r="C13" s="6"/>
      <c r="D13" s="6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H13" s="62" t="s">
        <v>42</v>
      </c>
      <c r="AI13" s="63"/>
      <c r="AJ13" s="63"/>
      <c r="AK13" s="8"/>
    </row>
    <row r="14" spans="1:37" ht="18" customHeight="1">
      <c r="A14" s="6"/>
      <c r="B14" s="6"/>
      <c r="C14" s="6"/>
      <c r="D14" s="6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H14" s="62" t="s">
        <v>50</v>
      </c>
      <c r="AI14" s="63"/>
      <c r="AJ14" s="63"/>
      <c r="AK14" s="8"/>
    </row>
    <row r="15" spans="1:37" ht="15.75" customHeight="1">
      <c r="A15" s="6"/>
      <c r="B15" s="6"/>
      <c r="C15" s="6"/>
      <c r="D15" s="6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G15" s="44"/>
      <c r="AH15" s="62" t="s">
        <v>69</v>
      </c>
      <c r="AI15" s="63"/>
      <c r="AJ15" s="63"/>
      <c r="AK15" s="8"/>
    </row>
    <row r="16" spans="1:37" ht="18" customHeight="1">
      <c r="A16" s="6"/>
      <c r="B16" s="6"/>
      <c r="C16" s="6"/>
      <c r="D16" s="6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K16" s="8"/>
    </row>
    <row r="17" spans="1:37" ht="18" customHeight="1">
      <c r="A17" s="6"/>
      <c r="B17" s="6"/>
      <c r="C17" s="6"/>
      <c r="D17" s="6"/>
      <c r="F17" s="61" t="s">
        <v>63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32"/>
      <c r="Z17" s="32"/>
      <c r="AA17" s="32"/>
      <c r="AB17" s="32"/>
      <c r="AK17" s="8"/>
    </row>
    <row r="18" spans="1:37" ht="18" customHeight="1">
      <c r="A18" s="6"/>
      <c r="B18" s="6"/>
      <c r="C18" s="6"/>
      <c r="D18" s="6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K18" s="8"/>
    </row>
    <row r="19" spans="1:41" ht="18" customHeight="1">
      <c r="A19" s="6"/>
      <c r="B19" s="6"/>
      <c r="C19" s="6"/>
      <c r="D19" s="48" t="s">
        <v>1</v>
      </c>
      <c r="E19" s="48" t="s">
        <v>2</v>
      </c>
      <c r="F19" s="54" t="s">
        <v>64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7"/>
      <c r="V19" s="57"/>
      <c r="W19" s="57"/>
      <c r="X19" s="57"/>
      <c r="Y19" s="57"/>
      <c r="Z19" s="57"/>
      <c r="AA19" s="57"/>
      <c r="AB19" s="58"/>
      <c r="AC19" s="70" t="s">
        <v>38</v>
      </c>
      <c r="AD19" s="71"/>
      <c r="AE19" s="71"/>
      <c r="AF19" s="71"/>
      <c r="AG19" s="71"/>
      <c r="AH19" s="71"/>
      <c r="AI19" s="71"/>
      <c r="AJ19" s="71"/>
      <c r="AK19" s="72"/>
      <c r="AL19" s="36"/>
      <c r="AM19" s="36"/>
      <c r="AN19" s="36"/>
      <c r="AO19" s="36"/>
    </row>
    <row r="20" spans="1:37" s="13" customFormat="1" ht="18" customHeight="1">
      <c r="A20" s="9" t="s">
        <v>3</v>
      </c>
      <c r="B20" s="10" t="s">
        <v>4</v>
      </c>
      <c r="C20" s="11">
        <v>0</v>
      </c>
      <c r="D20" s="73"/>
      <c r="E20" s="73"/>
      <c r="F20" s="59" t="s">
        <v>5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5" t="s">
        <v>6</v>
      </c>
      <c r="R20" s="59" t="s">
        <v>44</v>
      </c>
      <c r="S20" s="60"/>
      <c r="T20" s="60"/>
      <c r="U20" s="60"/>
      <c r="V20" s="60"/>
      <c r="W20" s="60"/>
      <c r="X20" s="60"/>
      <c r="Y20" s="60"/>
      <c r="Z20" s="60"/>
      <c r="AA20" s="60"/>
      <c r="AB20" s="65" t="s">
        <v>6</v>
      </c>
      <c r="AC20" s="67" t="s">
        <v>5</v>
      </c>
      <c r="AD20" s="68"/>
      <c r="AE20" s="68"/>
      <c r="AF20" s="68"/>
      <c r="AG20" s="68"/>
      <c r="AH20" s="68"/>
      <c r="AI20" s="68"/>
      <c r="AJ20" s="69"/>
      <c r="AK20" s="50" t="s">
        <v>6</v>
      </c>
    </row>
    <row r="21" spans="1:37" s="13" customFormat="1" ht="20.25" customHeight="1">
      <c r="A21" s="9" t="s">
        <v>7</v>
      </c>
      <c r="B21" s="10" t="s">
        <v>4</v>
      </c>
      <c r="C21" s="11">
        <v>0</v>
      </c>
      <c r="D21" s="73"/>
      <c r="E21" s="73"/>
      <c r="F21" s="59" t="s">
        <v>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6"/>
      <c r="R21" s="59" t="s">
        <v>45</v>
      </c>
      <c r="S21" s="60"/>
      <c r="T21" s="60"/>
      <c r="U21" s="60"/>
      <c r="V21" s="60"/>
      <c r="W21" s="60"/>
      <c r="X21" s="60"/>
      <c r="Y21" s="60"/>
      <c r="Z21" s="60"/>
      <c r="AA21" s="60"/>
      <c r="AB21" s="66"/>
      <c r="AC21" s="67" t="s">
        <v>9</v>
      </c>
      <c r="AD21" s="68"/>
      <c r="AE21" s="68"/>
      <c r="AF21" s="68"/>
      <c r="AG21" s="68"/>
      <c r="AH21" s="68"/>
      <c r="AI21" s="68"/>
      <c r="AJ21" s="69"/>
      <c r="AK21" s="50"/>
    </row>
    <row r="22" spans="1:37" s="13" customFormat="1" ht="306" customHeight="1">
      <c r="A22" s="9"/>
      <c r="B22" s="10"/>
      <c r="C22" s="11"/>
      <c r="D22" s="74"/>
      <c r="E22" s="74"/>
      <c r="F22" s="14" t="s">
        <v>10</v>
      </c>
      <c r="G22" s="14" t="s">
        <v>11</v>
      </c>
      <c r="H22" s="27" t="s">
        <v>35</v>
      </c>
      <c r="I22" s="27" t="s">
        <v>37</v>
      </c>
      <c r="J22" s="15" t="s">
        <v>12</v>
      </c>
      <c r="K22" s="15" t="s">
        <v>13</v>
      </c>
      <c r="L22" s="27" t="s">
        <v>31</v>
      </c>
      <c r="M22" s="27" t="s">
        <v>32</v>
      </c>
      <c r="N22" s="27" t="s">
        <v>33</v>
      </c>
      <c r="O22" s="27" t="s">
        <v>34</v>
      </c>
      <c r="P22" s="27" t="s">
        <v>52</v>
      </c>
      <c r="Q22" s="51"/>
      <c r="R22" s="15" t="s">
        <v>12</v>
      </c>
      <c r="S22" s="15" t="s">
        <v>13</v>
      </c>
      <c r="T22" s="27" t="s">
        <v>31</v>
      </c>
      <c r="U22" s="39" t="s">
        <v>46</v>
      </c>
      <c r="V22" s="39" t="s">
        <v>48</v>
      </c>
      <c r="W22" s="47" t="s">
        <v>62</v>
      </c>
      <c r="X22" s="39" t="s">
        <v>47</v>
      </c>
      <c r="Y22" s="45" t="s">
        <v>59</v>
      </c>
      <c r="Z22" s="46" t="s">
        <v>60</v>
      </c>
      <c r="AA22" s="45" t="s">
        <v>61</v>
      </c>
      <c r="AB22" s="51"/>
      <c r="AC22" s="27" t="s">
        <v>31</v>
      </c>
      <c r="AD22" s="27" t="s">
        <v>39</v>
      </c>
      <c r="AE22" s="40" t="s">
        <v>58</v>
      </c>
      <c r="AF22" s="43" t="s">
        <v>57</v>
      </c>
      <c r="AG22" s="41" t="s">
        <v>54</v>
      </c>
      <c r="AH22" s="41" t="s">
        <v>55</v>
      </c>
      <c r="AI22" s="42" t="s">
        <v>56</v>
      </c>
      <c r="AJ22" s="27" t="s">
        <v>43</v>
      </c>
      <c r="AK22" s="51"/>
    </row>
    <row r="23" spans="1:37" s="13" customFormat="1" ht="15.75">
      <c r="A23" s="9"/>
      <c r="B23" s="10"/>
      <c r="C23" s="11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16">
        <v>7</v>
      </c>
      <c r="K23" s="16">
        <v>8</v>
      </c>
      <c r="L23" s="16">
        <v>9</v>
      </c>
      <c r="M23" s="16">
        <v>10</v>
      </c>
      <c r="N23" s="16">
        <v>11</v>
      </c>
      <c r="O23" s="16">
        <v>12</v>
      </c>
      <c r="P23" s="16">
        <v>13</v>
      </c>
      <c r="Q23" s="12">
        <v>14</v>
      </c>
      <c r="R23" s="12">
        <v>15</v>
      </c>
      <c r="S23" s="12">
        <v>16</v>
      </c>
      <c r="T23" s="12">
        <v>17</v>
      </c>
      <c r="U23" s="12">
        <v>18</v>
      </c>
      <c r="V23" s="12">
        <v>19</v>
      </c>
      <c r="W23" s="12"/>
      <c r="X23" s="12">
        <v>20</v>
      </c>
      <c r="Y23" s="12">
        <v>21</v>
      </c>
      <c r="Z23" s="12">
        <v>22</v>
      </c>
      <c r="AA23" s="12">
        <v>23</v>
      </c>
      <c r="AB23" s="12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>
        <v>32</v>
      </c>
      <c r="AK23" s="16">
        <v>33</v>
      </c>
    </row>
    <row r="24" spans="1:37" s="13" customFormat="1" ht="15.75">
      <c r="A24" s="9"/>
      <c r="B24" s="10"/>
      <c r="C24" s="11"/>
      <c r="D24" s="16">
        <v>20317501000</v>
      </c>
      <c r="E24" s="17" t="s">
        <v>14</v>
      </c>
      <c r="F24" s="16">
        <v>12720</v>
      </c>
      <c r="G24" s="16">
        <v>3000</v>
      </c>
      <c r="H24" s="16"/>
      <c r="I24" s="16"/>
      <c r="J24" s="16"/>
      <c r="K24" s="16"/>
      <c r="L24" s="16"/>
      <c r="M24" s="16"/>
      <c r="N24" s="16"/>
      <c r="O24" s="16"/>
      <c r="P24" s="16">
        <v>20000</v>
      </c>
      <c r="Q24" s="12">
        <f>SUM(F24:P24)</f>
        <v>35720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25"/>
      <c r="AD24" s="16">
        <v>62000</v>
      </c>
      <c r="AE24" s="16"/>
      <c r="AF24" s="16"/>
      <c r="AG24" s="16"/>
      <c r="AH24" s="16"/>
      <c r="AI24" s="16"/>
      <c r="AJ24" s="16"/>
      <c r="AK24" s="26">
        <f>AC24+AD24+AE24+AF24+AG24+AH24+AI24+AJ24</f>
        <v>62000</v>
      </c>
    </row>
    <row r="25" spans="1:37" s="13" customFormat="1" ht="15.75">
      <c r="A25" s="9"/>
      <c r="B25" s="10"/>
      <c r="C25" s="11"/>
      <c r="D25" s="16">
        <v>20317502000</v>
      </c>
      <c r="E25" s="17" t="s">
        <v>15</v>
      </c>
      <c r="F25" s="16">
        <v>6600</v>
      </c>
      <c r="G25" s="16">
        <v>2400</v>
      </c>
      <c r="H25" s="16"/>
      <c r="I25" s="16"/>
      <c r="J25" s="16"/>
      <c r="K25" s="16"/>
      <c r="L25" s="16">
        <v>64025</v>
      </c>
      <c r="M25" s="16"/>
      <c r="N25" s="16"/>
      <c r="O25" s="16"/>
      <c r="P25" s="16">
        <v>20000</v>
      </c>
      <c r="Q25" s="12">
        <f aca="true" t="shared" si="0" ref="Q25:Q39">SUM(F25:P25)</f>
        <v>93025</v>
      </c>
      <c r="R25" s="12"/>
      <c r="S25" s="12"/>
      <c r="T25" s="12">
        <v>129930</v>
      </c>
      <c r="U25" s="12"/>
      <c r="V25" s="12"/>
      <c r="W25" s="12"/>
      <c r="X25" s="12"/>
      <c r="Y25" s="12"/>
      <c r="Z25" s="12"/>
      <c r="AA25" s="12"/>
      <c r="AB25" s="12">
        <f aca="true" t="shared" si="1" ref="AB25:AB39">SUM(R25:AA25)</f>
        <v>129930</v>
      </c>
      <c r="AC25" s="25"/>
      <c r="AD25" s="16">
        <v>83600</v>
      </c>
      <c r="AE25" s="16"/>
      <c r="AF25" s="16"/>
      <c r="AG25" s="16"/>
      <c r="AH25" s="16"/>
      <c r="AI25" s="16"/>
      <c r="AJ25" s="16"/>
      <c r="AK25" s="26">
        <f aca="true" t="shared" si="2" ref="AK25:AK39">AC25+AD25+AE25+AF25+AG25+AH25+AI25+AJ25</f>
        <v>83600</v>
      </c>
    </row>
    <row r="26" spans="1:37" s="13" customFormat="1" ht="15.75">
      <c r="A26" s="9"/>
      <c r="B26" s="10"/>
      <c r="C26" s="11"/>
      <c r="D26" s="16">
        <v>20317504000</v>
      </c>
      <c r="E26" s="17" t="s">
        <v>16</v>
      </c>
      <c r="F26" s="16">
        <v>13920</v>
      </c>
      <c r="G26" s="16">
        <v>1200</v>
      </c>
      <c r="H26" s="16"/>
      <c r="I26" s="16"/>
      <c r="J26" s="16"/>
      <c r="K26" s="16"/>
      <c r="L26" s="16"/>
      <c r="M26" s="16"/>
      <c r="N26" s="16"/>
      <c r="O26" s="16"/>
      <c r="P26" s="16">
        <v>20000</v>
      </c>
      <c r="Q26" s="12">
        <f t="shared" si="0"/>
        <v>35120</v>
      </c>
      <c r="R26" s="12"/>
      <c r="S26" s="12"/>
      <c r="T26" s="12"/>
      <c r="U26" s="12"/>
      <c r="V26" s="12">
        <v>135000</v>
      </c>
      <c r="W26" s="12"/>
      <c r="X26" s="12"/>
      <c r="Y26" s="12"/>
      <c r="Z26" s="12"/>
      <c r="AA26" s="12"/>
      <c r="AB26" s="12">
        <f t="shared" si="1"/>
        <v>135000</v>
      </c>
      <c r="AC26" s="25"/>
      <c r="AD26" s="16">
        <v>262800</v>
      </c>
      <c r="AE26" s="16"/>
      <c r="AF26" s="16"/>
      <c r="AG26" s="16"/>
      <c r="AH26" s="16"/>
      <c r="AI26" s="16"/>
      <c r="AJ26" s="16"/>
      <c r="AK26" s="26">
        <f t="shared" si="2"/>
        <v>262800</v>
      </c>
    </row>
    <row r="27" spans="1:37" s="13" customFormat="1" ht="15.75" customHeight="1">
      <c r="A27" s="9"/>
      <c r="B27" s="10"/>
      <c r="C27" s="11"/>
      <c r="D27" s="16">
        <v>2031750500</v>
      </c>
      <c r="E27" s="17" t="s">
        <v>17</v>
      </c>
      <c r="F27" s="16">
        <v>15240</v>
      </c>
      <c r="G27" s="16">
        <v>1800</v>
      </c>
      <c r="H27" s="16"/>
      <c r="I27" s="16"/>
      <c r="J27" s="16"/>
      <c r="K27" s="16"/>
      <c r="L27" s="16"/>
      <c r="M27" s="16"/>
      <c r="N27" s="16"/>
      <c r="O27" s="16"/>
      <c r="P27" s="16">
        <v>20000</v>
      </c>
      <c r="Q27" s="12">
        <f t="shared" si="0"/>
        <v>37040</v>
      </c>
      <c r="R27" s="12"/>
      <c r="S27" s="12"/>
      <c r="T27" s="12">
        <v>72000</v>
      </c>
      <c r="U27" s="12"/>
      <c r="V27" s="12">
        <v>135000</v>
      </c>
      <c r="W27" s="12"/>
      <c r="X27" s="12"/>
      <c r="Y27" s="12"/>
      <c r="Z27" s="12"/>
      <c r="AA27" s="12"/>
      <c r="AB27" s="12">
        <f t="shared" si="1"/>
        <v>207000</v>
      </c>
      <c r="AC27" s="25"/>
      <c r="AD27" s="16">
        <v>465400</v>
      </c>
      <c r="AE27" s="16"/>
      <c r="AF27" s="16"/>
      <c r="AG27" s="16"/>
      <c r="AH27" s="16"/>
      <c r="AI27" s="16"/>
      <c r="AJ27" s="16">
        <v>60000</v>
      </c>
      <c r="AK27" s="26">
        <f t="shared" si="2"/>
        <v>525400</v>
      </c>
    </row>
    <row r="28" spans="1:37" s="13" customFormat="1" ht="15.75">
      <c r="A28" s="9"/>
      <c r="B28" s="10"/>
      <c r="C28" s="11"/>
      <c r="D28" s="16">
        <v>20317506000</v>
      </c>
      <c r="E28" s="17" t="s">
        <v>18</v>
      </c>
      <c r="F28" s="16">
        <v>16800</v>
      </c>
      <c r="G28" s="16">
        <v>1200</v>
      </c>
      <c r="H28" s="16"/>
      <c r="I28" s="16"/>
      <c r="J28" s="16"/>
      <c r="K28" s="16"/>
      <c r="L28" s="16">
        <v>44365</v>
      </c>
      <c r="M28" s="16"/>
      <c r="N28" s="16"/>
      <c r="O28" s="16"/>
      <c r="P28" s="16">
        <v>20000</v>
      </c>
      <c r="Q28" s="12">
        <f t="shared" si="0"/>
        <v>82365</v>
      </c>
      <c r="R28" s="12">
        <v>26400</v>
      </c>
      <c r="S28" s="12"/>
      <c r="T28" s="12"/>
      <c r="U28" s="12"/>
      <c r="V28" s="12"/>
      <c r="W28" s="12"/>
      <c r="X28" s="12">
        <v>4000</v>
      </c>
      <c r="Y28" s="12"/>
      <c r="Z28" s="12"/>
      <c r="AA28" s="12"/>
      <c r="AB28" s="12">
        <f t="shared" si="1"/>
        <v>30400</v>
      </c>
      <c r="AC28" s="25"/>
      <c r="AD28" s="16">
        <v>229900</v>
      </c>
      <c r="AE28" s="16"/>
      <c r="AF28" s="16"/>
      <c r="AG28" s="16"/>
      <c r="AH28" s="16"/>
      <c r="AI28" s="16"/>
      <c r="AJ28" s="16"/>
      <c r="AK28" s="26">
        <f t="shared" si="2"/>
        <v>229900</v>
      </c>
    </row>
    <row r="29" spans="1:37" s="13" customFormat="1" ht="15.75">
      <c r="A29" s="9"/>
      <c r="B29" s="10"/>
      <c r="C29" s="11"/>
      <c r="D29" s="16">
        <v>20317508000</v>
      </c>
      <c r="E29" s="17" t="s">
        <v>19</v>
      </c>
      <c r="F29" s="16">
        <v>27120</v>
      </c>
      <c r="G29" s="16">
        <v>4800</v>
      </c>
      <c r="H29" s="16"/>
      <c r="I29" s="16"/>
      <c r="J29" s="16"/>
      <c r="K29" s="16"/>
      <c r="L29" s="16"/>
      <c r="M29" s="16"/>
      <c r="N29" s="16"/>
      <c r="O29" s="16"/>
      <c r="P29" s="16">
        <v>20000</v>
      </c>
      <c r="Q29" s="12">
        <f t="shared" si="0"/>
        <v>51920</v>
      </c>
      <c r="R29" s="12"/>
      <c r="S29" s="12"/>
      <c r="T29" s="12"/>
      <c r="U29" s="12"/>
      <c r="V29" s="12"/>
      <c r="W29" s="12"/>
      <c r="X29" s="12">
        <v>105000</v>
      </c>
      <c r="Y29" s="12"/>
      <c r="Z29" s="12"/>
      <c r="AA29" s="12"/>
      <c r="AB29" s="12">
        <f t="shared" si="1"/>
        <v>105000</v>
      </c>
      <c r="AC29" s="25"/>
      <c r="AD29" s="16">
        <v>433500</v>
      </c>
      <c r="AE29" s="16"/>
      <c r="AF29" s="16"/>
      <c r="AG29" s="16"/>
      <c r="AH29" s="16"/>
      <c r="AI29" s="16"/>
      <c r="AJ29" s="16"/>
      <c r="AK29" s="26">
        <f t="shared" si="2"/>
        <v>433500</v>
      </c>
    </row>
    <row r="30" spans="1:37" s="13" customFormat="1" ht="15.75">
      <c r="A30" s="9"/>
      <c r="B30" s="10"/>
      <c r="C30" s="11"/>
      <c r="D30" s="16">
        <v>20317509000</v>
      </c>
      <c r="E30" s="17" t="s">
        <v>20</v>
      </c>
      <c r="F30" s="16">
        <v>72000</v>
      </c>
      <c r="G30" s="16">
        <v>26400</v>
      </c>
      <c r="H30" s="16"/>
      <c r="I30" s="16"/>
      <c r="J30" s="16"/>
      <c r="K30" s="16"/>
      <c r="L30" s="16">
        <v>77791</v>
      </c>
      <c r="M30" s="16"/>
      <c r="N30" s="16"/>
      <c r="O30" s="16"/>
      <c r="P30" s="16">
        <v>20000</v>
      </c>
      <c r="Q30" s="12">
        <f t="shared" si="0"/>
        <v>196191</v>
      </c>
      <c r="R30" s="12"/>
      <c r="S30" s="12">
        <v>26980</v>
      </c>
      <c r="T30" s="12">
        <v>17000</v>
      </c>
      <c r="U30" s="12"/>
      <c r="V30" s="12">
        <v>134775</v>
      </c>
      <c r="W30" s="12"/>
      <c r="X30" s="12">
        <v>10000</v>
      </c>
      <c r="Y30" s="12"/>
      <c r="Z30" s="12"/>
      <c r="AA30" s="12"/>
      <c r="AB30" s="12">
        <f t="shared" si="1"/>
        <v>188755</v>
      </c>
      <c r="AC30" s="25"/>
      <c r="AD30" s="16">
        <v>183000</v>
      </c>
      <c r="AE30" s="16"/>
      <c r="AF30" s="16"/>
      <c r="AG30" s="16"/>
      <c r="AH30" s="16"/>
      <c r="AI30" s="16"/>
      <c r="AJ30" s="16"/>
      <c r="AK30" s="26">
        <f t="shared" si="2"/>
        <v>183000</v>
      </c>
    </row>
    <row r="31" spans="1:37" s="13" customFormat="1" ht="15.75">
      <c r="A31" s="9"/>
      <c r="B31" s="10"/>
      <c r="C31" s="11"/>
      <c r="D31" s="16">
        <v>20317510000</v>
      </c>
      <c r="E31" s="17" t="s">
        <v>21</v>
      </c>
      <c r="F31" s="16">
        <v>21000</v>
      </c>
      <c r="G31" s="16">
        <v>5400</v>
      </c>
      <c r="H31" s="16"/>
      <c r="I31" s="16"/>
      <c r="J31" s="16"/>
      <c r="K31" s="16"/>
      <c r="L31" s="16"/>
      <c r="M31" s="16"/>
      <c r="N31" s="16"/>
      <c r="O31" s="16"/>
      <c r="P31" s="16"/>
      <c r="Q31" s="12">
        <f t="shared" si="0"/>
        <v>26400</v>
      </c>
      <c r="R31" s="12"/>
      <c r="S31" s="12"/>
      <c r="T31" s="12">
        <v>29000</v>
      </c>
      <c r="U31" s="12"/>
      <c r="V31" s="12">
        <v>134453</v>
      </c>
      <c r="W31" s="12"/>
      <c r="X31" s="12"/>
      <c r="Y31" s="12"/>
      <c r="Z31" s="12"/>
      <c r="AA31" s="12"/>
      <c r="AB31" s="12">
        <f t="shared" si="1"/>
        <v>163453</v>
      </c>
      <c r="AC31" s="25"/>
      <c r="AD31" s="16">
        <v>306000</v>
      </c>
      <c r="AE31" s="16"/>
      <c r="AF31" s="16"/>
      <c r="AG31" s="16"/>
      <c r="AH31" s="16"/>
      <c r="AI31" s="16"/>
      <c r="AJ31" s="16"/>
      <c r="AK31" s="26">
        <f t="shared" si="2"/>
        <v>306000</v>
      </c>
    </row>
    <row r="32" spans="1:37" s="13" customFormat="1" ht="15.75">
      <c r="A32" s="9"/>
      <c r="B32" s="10"/>
      <c r="C32" s="11"/>
      <c r="D32" s="16">
        <v>20317512000</v>
      </c>
      <c r="E32" s="17" t="s">
        <v>22</v>
      </c>
      <c r="F32" s="16">
        <v>9960</v>
      </c>
      <c r="G32" s="16">
        <v>1800</v>
      </c>
      <c r="H32" s="16"/>
      <c r="I32" s="16"/>
      <c r="J32" s="16"/>
      <c r="K32" s="16"/>
      <c r="L32" s="16">
        <v>22950</v>
      </c>
      <c r="M32" s="16"/>
      <c r="N32" s="16"/>
      <c r="O32" s="16"/>
      <c r="P32" s="16">
        <v>20000</v>
      </c>
      <c r="Q32" s="12">
        <f t="shared" si="0"/>
        <v>54710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f t="shared" si="1"/>
        <v>0</v>
      </c>
      <c r="AC32" s="25"/>
      <c r="AD32" s="16">
        <v>210000</v>
      </c>
      <c r="AE32" s="16"/>
      <c r="AF32" s="16"/>
      <c r="AG32" s="16"/>
      <c r="AH32" s="16"/>
      <c r="AI32" s="16"/>
      <c r="AJ32" s="16"/>
      <c r="AK32" s="26">
        <f t="shared" si="2"/>
        <v>210000</v>
      </c>
    </row>
    <row r="33" spans="1:37" s="13" customFormat="1" ht="15.75">
      <c r="A33" s="9"/>
      <c r="B33" s="10"/>
      <c r="C33" s="11"/>
      <c r="D33" s="16">
        <v>20317513000</v>
      </c>
      <c r="E33" s="17" t="s">
        <v>23</v>
      </c>
      <c r="F33" s="16">
        <v>16800</v>
      </c>
      <c r="G33" s="16">
        <v>2760</v>
      </c>
      <c r="H33" s="16"/>
      <c r="I33" s="16"/>
      <c r="J33" s="16">
        <v>8720</v>
      </c>
      <c r="K33" s="16"/>
      <c r="L33" s="16">
        <v>16200</v>
      </c>
      <c r="M33" s="16"/>
      <c r="N33" s="16"/>
      <c r="O33" s="16"/>
      <c r="P33" s="16">
        <v>20000</v>
      </c>
      <c r="Q33" s="12">
        <f t="shared" si="0"/>
        <v>64480</v>
      </c>
      <c r="R33" s="12">
        <v>40680</v>
      </c>
      <c r="S33" s="12"/>
      <c r="T33" s="12"/>
      <c r="U33" s="12"/>
      <c r="V33" s="12">
        <v>111286</v>
      </c>
      <c r="W33" s="12"/>
      <c r="X33" s="12"/>
      <c r="Y33" s="12"/>
      <c r="Z33" s="12"/>
      <c r="AA33" s="12"/>
      <c r="AB33" s="12">
        <f t="shared" si="1"/>
        <v>151966</v>
      </c>
      <c r="AC33" s="25"/>
      <c r="AD33" s="16">
        <v>366400</v>
      </c>
      <c r="AE33" s="16"/>
      <c r="AF33" s="16"/>
      <c r="AG33" s="16"/>
      <c r="AH33" s="16"/>
      <c r="AI33" s="16"/>
      <c r="AJ33" s="16"/>
      <c r="AK33" s="26">
        <f t="shared" si="2"/>
        <v>366400</v>
      </c>
    </row>
    <row r="34" spans="1:37" s="13" customFormat="1" ht="15.75">
      <c r="A34" s="9"/>
      <c r="B34" s="10"/>
      <c r="C34" s="11"/>
      <c r="D34" s="16">
        <v>20317301000</v>
      </c>
      <c r="E34" s="17" t="s">
        <v>24</v>
      </c>
      <c r="F34" s="16">
        <v>288460</v>
      </c>
      <c r="G34" s="16">
        <v>88800</v>
      </c>
      <c r="H34" s="16"/>
      <c r="I34" s="16"/>
      <c r="J34" s="16"/>
      <c r="K34" s="16"/>
      <c r="L34" s="16"/>
      <c r="M34" s="16"/>
      <c r="N34" s="16"/>
      <c r="O34" s="16"/>
      <c r="P34" s="16"/>
      <c r="Q34" s="12">
        <f t="shared" si="0"/>
        <v>377260</v>
      </c>
      <c r="R34" s="12"/>
      <c r="S34" s="12"/>
      <c r="T34" s="12"/>
      <c r="U34" s="12"/>
      <c r="V34" s="12">
        <v>540000</v>
      </c>
      <c r="W34" s="12">
        <v>1500000</v>
      </c>
      <c r="X34" s="12"/>
      <c r="Y34" s="12"/>
      <c r="Z34" s="12"/>
      <c r="AA34" s="12"/>
      <c r="AB34" s="12">
        <f t="shared" si="1"/>
        <v>2040000</v>
      </c>
      <c r="AC34" s="26">
        <v>13257220</v>
      </c>
      <c r="AD34" s="16">
        <v>251180</v>
      </c>
      <c r="AE34" s="16"/>
      <c r="AF34" s="16"/>
      <c r="AG34" s="16"/>
      <c r="AH34" s="16"/>
      <c r="AI34" s="16"/>
      <c r="AJ34" s="16"/>
      <c r="AK34" s="26">
        <f t="shared" si="2"/>
        <v>13508400</v>
      </c>
    </row>
    <row r="35" spans="1:37" s="13" customFormat="1" ht="15" customHeight="1">
      <c r="A35" s="9"/>
      <c r="B35" s="10"/>
      <c r="C35" s="11"/>
      <c r="D35" s="16">
        <v>20311000000</v>
      </c>
      <c r="E35" s="18" t="s">
        <v>25</v>
      </c>
      <c r="F35" s="16"/>
      <c r="G35" s="16"/>
      <c r="H35" s="16"/>
      <c r="I35" s="16"/>
      <c r="J35" s="16">
        <v>21000</v>
      </c>
      <c r="K35" s="16"/>
      <c r="L35" s="16"/>
      <c r="M35" s="16"/>
      <c r="N35" s="16"/>
      <c r="O35" s="16"/>
      <c r="P35" s="16"/>
      <c r="Q35" s="12">
        <f t="shared" si="0"/>
        <v>21000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>
        <f t="shared" si="1"/>
        <v>0</v>
      </c>
      <c r="AC35" s="25"/>
      <c r="AD35" s="16"/>
      <c r="AE35" s="16"/>
      <c r="AF35" s="16"/>
      <c r="AG35" s="16"/>
      <c r="AH35" s="16"/>
      <c r="AI35" s="16"/>
      <c r="AJ35" s="16"/>
      <c r="AK35" s="26">
        <f t="shared" si="2"/>
        <v>0</v>
      </c>
    </row>
    <row r="36" spans="1:37" s="13" customFormat="1" ht="15.75">
      <c r="A36" s="9"/>
      <c r="B36" s="10"/>
      <c r="C36" s="11"/>
      <c r="D36" s="16">
        <v>20315000000</v>
      </c>
      <c r="E36" s="18" t="s">
        <v>26</v>
      </c>
      <c r="F36" s="16"/>
      <c r="G36" s="16"/>
      <c r="H36" s="16"/>
      <c r="I36" s="16"/>
      <c r="J36" s="16">
        <v>33500</v>
      </c>
      <c r="K36" s="16"/>
      <c r="L36" s="16"/>
      <c r="M36" s="16"/>
      <c r="N36" s="16"/>
      <c r="O36" s="16"/>
      <c r="P36" s="16"/>
      <c r="Q36" s="12">
        <f t="shared" si="0"/>
        <v>33500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f t="shared" si="1"/>
        <v>0</v>
      </c>
      <c r="AC36" s="25"/>
      <c r="AD36" s="16"/>
      <c r="AE36" s="16"/>
      <c r="AF36" s="16"/>
      <c r="AG36" s="16"/>
      <c r="AH36" s="16"/>
      <c r="AI36" s="16"/>
      <c r="AJ36" s="16"/>
      <c r="AK36" s="26">
        <f t="shared" si="2"/>
        <v>0</v>
      </c>
    </row>
    <row r="37" spans="1:37" s="13" customFormat="1" ht="15.75">
      <c r="A37" s="9"/>
      <c r="B37" s="10"/>
      <c r="C37" s="11"/>
      <c r="D37" s="16">
        <v>20324000000</v>
      </c>
      <c r="E37" s="18" t="s">
        <v>27</v>
      </c>
      <c r="F37" s="16"/>
      <c r="G37" s="16"/>
      <c r="H37" s="16"/>
      <c r="I37" s="16"/>
      <c r="J37" s="16">
        <v>55000</v>
      </c>
      <c r="K37" s="16"/>
      <c r="L37" s="16"/>
      <c r="M37" s="16"/>
      <c r="N37" s="16"/>
      <c r="O37" s="16"/>
      <c r="P37" s="16"/>
      <c r="Q37" s="12">
        <f t="shared" si="0"/>
        <v>55000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>
        <f t="shared" si="1"/>
        <v>0</v>
      </c>
      <c r="AC37" s="25"/>
      <c r="AD37" s="16"/>
      <c r="AE37" s="16"/>
      <c r="AF37" s="16"/>
      <c r="AG37" s="16"/>
      <c r="AH37" s="16"/>
      <c r="AI37" s="16"/>
      <c r="AJ37" s="16"/>
      <c r="AK37" s="26">
        <f t="shared" si="2"/>
        <v>0</v>
      </c>
    </row>
    <row r="38" spans="1:37" s="13" customFormat="1" ht="15.75">
      <c r="A38" s="9"/>
      <c r="B38" s="10"/>
      <c r="C38" s="11"/>
      <c r="D38" s="16">
        <v>20511000000</v>
      </c>
      <c r="E38" s="17" t="s">
        <v>28</v>
      </c>
      <c r="F38" s="16">
        <v>76080</v>
      </c>
      <c r="G38" s="16">
        <v>22200</v>
      </c>
      <c r="H38" s="16">
        <v>27448</v>
      </c>
      <c r="I38" s="16"/>
      <c r="J38" s="16">
        <v>3111500</v>
      </c>
      <c r="K38" s="16">
        <v>664607</v>
      </c>
      <c r="L38" s="16">
        <v>435679</v>
      </c>
      <c r="M38" s="16">
        <v>446630</v>
      </c>
      <c r="N38" s="16">
        <v>513104</v>
      </c>
      <c r="O38" s="16">
        <v>74893</v>
      </c>
      <c r="P38" s="16"/>
      <c r="Q38" s="12">
        <f t="shared" si="0"/>
        <v>5372141</v>
      </c>
      <c r="R38" s="12"/>
      <c r="S38" s="12"/>
      <c r="T38" s="12"/>
      <c r="U38" s="12">
        <v>100000</v>
      </c>
      <c r="V38" s="12"/>
      <c r="W38" s="12"/>
      <c r="X38" s="12"/>
      <c r="Y38" s="12"/>
      <c r="Z38" s="12"/>
      <c r="AA38" s="12"/>
      <c r="AB38" s="12">
        <f t="shared" si="1"/>
        <v>100000</v>
      </c>
      <c r="AC38" s="25"/>
      <c r="AD38" s="16"/>
      <c r="AE38" s="16">
        <v>43386</v>
      </c>
      <c r="AF38" s="16"/>
      <c r="AG38" s="16"/>
      <c r="AH38" s="16"/>
      <c r="AI38" s="16"/>
      <c r="AJ38" s="16"/>
      <c r="AK38" s="26">
        <f t="shared" si="2"/>
        <v>43386</v>
      </c>
    </row>
    <row r="39" spans="1:37" s="13" customFormat="1" ht="15.75">
      <c r="A39" s="19"/>
      <c r="B39" s="28"/>
      <c r="C39" s="21"/>
      <c r="D39" s="16">
        <v>20100000000</v>
      </c>
      <c r="E39" s="17" t="s">
        <v>36</v>
      </c>
      <c r="F39" s="16"/>
      <c r="G39" s="16"/>
      <c r="H39" s="16"/>
      <c r="I39" s="16">
        <v>35200</v>
      </c>
      <c r="J39" s="16"/>
      <c r="K39" s="16"/>
      <c r="L39" s="16"/>
      <c r="M39" s="16"/>
      <c r="N39" s="16"/>
      <c r="O39" s="16"/>
      <c r="P39" s="16"/>
      <c r="Q39" s="12">
        <f t="shared" si="0"/>
        <v>35200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f t="shared" si="1"/>
        <v>0</v>
      </c>
      <c r="AC39" s="25"/>
      <c r="AD39" s="16"/>
      <c r="AE39" s="16"/>
      <c r="AF39" s="16"/>
      <c r="AG39" s="16"/>
      <c r="AH39" s="16"/>
      <c r="AI39" s="16"/>
      <c r="AJ39" s="16"/>
      <c r="AK39" s="26">
        <f t="shared" si="2"/>
        <v>0</v>
      </c>
    </row>
    <row r="40" spans="1:37" s="13" customFormat="1" ht="15.75">
      <c r="A40" s="19"/>
      <c r="B40" s="28"/>
      <c r="C40" s="21"/>
      <c r="D40" s="16"/>
      <c r="E40" s="17" t="s">
        <v>53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2"/>
      <c r="R40" s="12"/>
      <c r="S40" s="12"/>
      <c r="T40" s="12"/>
      <c r="U40" s="12"/>
      <c r="V40" s="12"/>
      <c r="W40" s="12"/>
      <c r="X40" s="12"/>
      <c r="Y40" s="12">
        <v>200000</v>
      </c>
      <c r="Z40" s="12">
        <v>100000</v>
      </c>
      <c r="AA40" s="12">
        <v>20000</v>
      </c>
      <c r="AB40" s="12">
        <f>R40+S40+T40+U40+V40+X40+Y40+Z40+AA40</f>
        <v>320000</v>
      </c>
      <c r="AC40" s="25"/>
      <c r="AD40" s="16"/>
      <c r="AE40" s="16"/>
      <c r="AF40" s="16">
        <v>160000</v>
      </c>
      <c r="AG40" s="16">
        <v>73529</v>
      </c>
      <c r="AH40" s="16">
        <v>180000</v>
      </c>
      <c r="AI40" s="16">
        <v>100000</v>
      </c>
      <c r="AJ40" s="16"/>
      <c r="AK40" s="26">
        <f>AC40+AD40+AE40+AF40+AG40+AH40+AI40+AJ40</f>
        <v>513529</v>
      </c>
    </row>
    <row r="41" spans="1:37" s="13" customFormat="1" ht="15.75">
      <c r="A41" s="19">
        <v>13</v>
      </c>
      <c r="B41" s="20" t="s">
        <v>4</v>
      </c>
      <c r="C41" s="21">
        <v>0</v>
      </c>
      <c r="D41" s="12" t="s">
        <v>29</v>
      </c>
      <c r="E41" s="22" t="s">
        <v>30</v>
      </c>
      <c r="F41" s="12">
        <f aca="true" t="shared" si="3" ref="F41:P41">SUM(F24:F38)</f>
        <v>576700</v>
      </c>
      <c r="G41" s="12">
        <f t="shared" si="3"/>
        <v>161760</v>
      </c>
      <c r="H41" s="12">
        <f t="shared" si="3"/>
        <v>27448</v>
      </c>
      <c r="I41" s="12">
        <f>SUM(I24:I39)</f>
        <v>35200</v>
      </c>
      <c r="J41" s="12">
        <f t="shared" si="3"/>
        <v>3229720</v>
      </c>
      <c r="K41" s="12">
        <f t="shared" si="3"/>
        <v>664607</v>
      </c>
      <c r="L41" s="12">
        <f t="shared" si="3"/>
        <v>661010</v>
      </c>
      <c r="M41" s="12">
        <f t="shared" si="3"/>
        <v>446630</v>
      </c>
      <c r="N41" s="12">
        <f t="shared" si="3"/>
        <v>513104</v>
      </c>
      <c r="O41" s="12">
        <f t="shared" si="3"/>
        <v>74893</v>
      </c>
      <c r="P41" s="12">
        <f t="shared" si="3"/>
        <v>180000</v>
      </c>
      <c r="Q41" s="12">
        <f>SUM(F41:P41)</f>
        <v>6571072</v>
      </c>
      <c r="R41" s="12">
        <f>SUM(R24:R39)</f>
        <v>67080</v>
      </c>
      <c r="S41" s="12">
        <f>SUM(S24:S39)</f>
        <v>26980</v>
      </c>
      <c r="T41" s="12">
        <f>SUM(T24:T39)</f>
        <v>247930</v>
      </c>
      <c r="U41" s="12">
        <f>SUM(U24:U39)</f>
        <v>100000</v>
      </c>
      <c r="V41" s="12">
        <f>SUM(V24:V39)</f>
        <v>1190514</v>
      </c>
      <c r="W41" s="12">
        <f>SUM(W24:W40)</f>
        <v>1500000</v>
      </c>
      <c r="X41" s="12">
        <f>SUM(X24:X39)</f>
        <v>119000</v>
      </c>
      <c r="Y41" s="12">
        <f>Y40</f>
        <v>200000</v>
      </c>
      <c r="Z41" s="12">
        <f>Z40</f>
        <v>100000</v>
      </c>
      <c r="AA41" s="12">
        <f>AA40</f>
        <v>20000</v>
      </c>
      <c r="AB41" s="12">
        <f>SUM(R41:AA41)</f>
        <v>3571504</v>
      </c>
      <c r="AC41" s="26">
        <f>AC24+AC25+AC26+AC27+AC28+AC29+AC30+AC31+AC32+AC33+AC34+AC38</f>
        <v>13257220</v>
      </c>
      <c r="AD41" s="16">
        <f>AD24+AD25+AD26+AD27+AD28+AD29+AD30+AD31+AD32+AD33+AD34+AD35+AD36+AD37+AD38</f>
        <v>2853780</v>
      </c>
      <c r="AE41" s="16">
        <f>AE24+AE25+AE26+AE27+AE28+AE29+AE30+AE31+AE32+AE33+AE34+AE35+AE36+AE37+AE38</f>
        <v>43386</v>
      </c>
      <c r="AF41" s="16">
        <f>AF24+AF25+AF26+AF27+AF28+AF29+AF30+AF31+AF32+AF33+AF34+AF35+AF36+AF37+AF38+AF39+AF40</f>
        <v>160000</v>
      </c>
      <c r="AG41" s="16">
        <f>AG24+AG25+AG26+AG27+AG28+AG29+AG30+AG31+AG32+AG33+AG34+AG35+AG36+AG37+AG38+AG39+AG40</f>
        <v>73529</v>
      </c>
      <c r="AH41" s="16">
        <f>AH24+AH25+AH26+AH27+AH28+AH29+AH30+AH31+AH32+AH33+AH34+AH35+AH36+AH37+AH38+AH39+AH40</f>
        <v>180000</v>
      </c>
      <c r="AI41" s="16">
        <f>AI24+AI25+AI26+AI27+AI28+AI29+AI30+AI31+AI32+AI33+AI34+AI35+AI36+AI37+AI38+AI39+AI40</f>
        <v>100000</v>
      </c>
      <c r="AJ41" s="16">
        <f>AJ24+AJ25+AJ26+AJ27+AJ28+AJ29+AJ30+AJ31+AJ32+AJ33+AJ34+AJ35+AJ36+AJ37+AJ38</f>
        <v>60000</v>
      </c>
      <c r="AK41" s="26">
        <f>AC41+AD41+AE41+AF41+AG41+AH41+AI41+AJ41</f>
        <v>16727915</v>
      </c>
    </row>
    <row r="42" spans="1:37" s="13" customFormat="1" ht="15.75">
      <c r="A42" s="29"/>
      <c r="B42" s="30"/>
      <c r="C42" s="31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5"/>
      <c r="AD42" s="34"/>
      <c r="AE42" s="34"/>
      <c r="AF42" s="34"/>
      <c r="AG42" s="34"/>
      <c r="AH42" s="34"/>
      <c r="AI42" s="34"/>
      <c r="AJ42" s="34"/>
      <c r="AK42" s="35"/>
    </row>
    <row r="43" spans="1:5" ht="44.25" customHeight="1">
      <c r="A43" s="23"/>
      <c r="E43" s="37" t="s">
        <v>40</v>
      </c>
    </row>
    <row r="44" spans="1:5" ht="15">
      <c r="A44" s="23"/>
      <c r="E44" s="37" t="s">
        <v>41</v>
      </c>
    </row>
    <row r="45" ht="12.75">
      <c r="A45" s="23"/>
    </row>
    <row r="46" ht="15.75" thickBot="1">
      <c r="C46" s="24"/>
    </row>
    <row r="56" ht="45.75" customHeight="1"/>
  </sheetData>
  <sheetProtection/>
  <mergeCells count="26">
    <mergeCell ref="D19:D22"/>
    <mergeCell ref="E19:E22"/>
    <mergeCell ref="AH9:AJ9"/>
    <mergeCell ref="AH10:AJ10"/>
    <mergeCell ref="AH11:AJ11"/>
    <mergeCell ref="AH12:AJ12"/>
    <mergeCell ref="E5:AD5"/>
    <mergeCell ref="Q20:Q22"/>
    <mergeCell ref="AC20:AJ20"/>
    <mergeCell ref="AC21:AJ21"/>
    <mergeCell ref="AC19:AK19"/>
    <mergeCell ref="R20:AA20"/>
    <mergeCell ref="R21:AA21"/>
    <mergeCell ref="AB20:AB22"/>
    <mergeCell ref="AH13:AJ13"/>
    <mergeCell ref="AH14:AJ14"/>
    <mergeCell ref="AC1:AK1"/>
    <mergeCell ref="AK20:AK22"/>
    <mergeCell ref="N2:AK2"/>
    <mergeCell ref="N3:AK3"/>
    <mergeCell ref="N4:AK4"/>
    <mergeCell ref="F19:AB19"/>
    <mergeCell ref="F20:P20"/>
    <mergeCell ref="F21:P21"/>
    <mergeCell ref="F17:X17"/>
    <mergeCell ref="AH15:AJ15"/>
  </mergeCells>
  <printOptions horizontalCentered="1"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55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2019-02-20T06:44:22Z</cp:lastPrinted>
  <dcterms:created xsi:type="dcterms:W3CDTF">2018-12-17T14:06:49Z</dcterms:created>
  <dcterms:modified xsi:type="dcterms:W3CDTF">2019-02-25T15:04:55Z</dcterms:modified>
  <cp:category/>
  <cp:version/>
  <cp:contentType/>
  <cp:contentStatus/>
</cp:coreProperties>
</file>