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дод.5" sheetId="1" r:id="rId1"/>
  </sheets>
  <externalReferences>
    <externalReference r:id="rId4"/>
  </externalReferences>
  <definedNames>
    <definedName name="_xlfn.AGGREGATE" hidden="1">#NAME?</definedName>
    <definedName name="_xlnm.Print_Titles" localSheetId="0">'дод.5'!$A:$B</definedName>
    <definedName name="_xlnm.Print_Area" localSheetId="0">'дод.5'!$A$1:$V$31</definedName>
  </definedNames>
  <calcPr fullCalcOnLoad="1"/>
</workbook>
</file>

<file path=xl/sharedStrings.xml><?xml version="1.0" encoding="utf-8"?>
<sst xmlns="http://schemas.openxmlformats.org/spreadsheetml/2006/main" count="60" uniqueCount="53">
  <si>
    <t xml:space="preserve">Міжбюджетні трансферти на 2019 рік  </t>
  </si>
  <si>
    <t>Код</t>
  </si>
  <si>
    <t xml:space="preserve">Найменування головного розпорядника коштів місцевого бюджету / відповідального виконавця, найменування  згідно з Типовою програмною класифікацією видатків та кредитування місцевих бюджетів
</t>
  </si>
  <si>
    <t>Трансферти з інших місцевих бюджетів</t>
  </si>
  <si>
    <t xml:space="preserve">субвенції </t>
  </si>
  <si>
    <t>усього</t>
  </si>
  <si>
    <t xml:space="preserve"> загального фонду на:</t>
  </si>
  <si>
    <t>загального фонду на:</t>
  </si>
  <si>
    <t>Інша субвенція на компенсаційні виплати на пільговий проїзд автомобільним транспортом окремим категоріям громадян (УПСЗН)</t>
  </si>
  <si>
    <t>Інша субвенція на відшкодування витрат на послуги звязку окремих категорій громадян (УПСЗН)</t>
  </si>
  <si>
    <t>Інша субвенція на галузь "Охорона здоров'я" (ЦРЛ)</t>
  </si>
  <si>
    <t>Інша субвенція на галузь "Охорона здоров'я" (ЦПМСД)</t>
  </si>
  <si>
    <t>Володимирівська с/р</t>
  </si>
  <si>
    <t>Кирилівська с/р</t>
  </si>
  <si>
    <t>Зорянська с/р</t>
  </si>
  <si>
    <t>М-Комишуватська с/р</t>
  </si>
  <si>
    <t>Мартинівська с/р</t>
  </si>
  <si>
    <t>Іванівська с/р</t>
  </si>
  <si>
    <t>Піщанська с/р</t>
  </si>
  <si>
    <t>Петрівська с/р</t>
  </si>
  <si>
    <t>Соснівська с/р</t>
  </si>
  <si>
    <t>Хрестищенська с/р</t>
  </si>
  <si>
    <t>Міська рада</t>
  </si>
  <si>
    <t>Зачепилівський район</t>
  </si>
  <si>
    <t>Кегичівський район</t>
  </si>
  <si>
    <t>Сахновщинський район</t>
  </si>
  <si>
    <t>Наталинська ОТГ</t>
  </si>
  <si>
    <t>Х</t>
  </si>
  <si>
    <t>УСЬОГО</t>
  </si>
  <si>
    <t>Інша субвенція на галузь "Освіта"</t>
  </si>
  <si>
    <t>Інша субвенція на галузь "Культура і мистецтво" (ДШЕВ)</t>
  </si>
  <si>
    <t>Інша субвенція на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 (ТЦСО)</t>
  </si>
  <si>
    <t>Інша субвенція на підтримку спорту вищих досягнень та організацій, які здійснюють фізкультурно-спортивну діяльність</t>
  </si>
  <si>
    <t>Інша субвенція на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 (УПСЗН)</t>
  </si>
  <si>
    <t>Обласний бюджет</t>
  </si>
  <si>
    <t>Інша субвенція з обласного бюджету на проведення санаторно-курортного лікування осіб з інвалідністю, ветеранів війни, осіб, на яких поширюється дія Законів України «Про статус ветеранів війни, гарантії їх соціального захисту» та «Про жертви нацистських переслідувань», у санаторно-курортних закладах Харківської області (комплексна Програма соціального захисту населення Харківської області на 2016-2020 роки)</t>
  </si>
  <si>
    <t>Трансферти іншим бюджетам</t>
  </si>
  <si>
    <t xml:space="preserve">Інша субвенція на галузь "Культура і мистецтво" </t>
  </si>
  <si>
    <t xml:space="preserve">Керуючий справами </t>
  </si>
  <si>
    <t xml:space="preserve">в редакції рішення районної ради </t>
  </si>
  <si>
    <t>На придбання предметів та обладнання довгострокового користування (вуличні тренажери) для Миколо-Комишуватської сільської ради, Красноградського району, Харківської області за рахунок залишку коштів на початок року субвенції з державного бюджету на здійснення заходів щодо соціально-економічного розвитку окремих територій</t>
  </si>
  <si>
    <t>(XLVI сесія VІІ скликання)</t>
  </si>
  <si>
    <t>субвенції</t>
  </si>
  <si>
    <t>спеціального фонду на:</t>
  </si>
  <si>
    <t>Інша субвенція Красноградському підприємству КП "Водоканал"</t>
  </si>
  <si>
    <t xml:space="preserve">Інша субвенція для співфінансування субвенції з державного бюджету місцевим бюджетам на здійснення заходів щодо 
соціально-економічного розвитку окремих територій </t>
  </si>
  <si>
    <t>Інша субвенція для співфінансування переможців обласного конкурсу розвитку територіальних громад "Разом в майбутнє" у 2019 році</t>
  </si>
  <si>
    <t>від 24 січня 2019 року № 983-VII</t>
  </si>
  <si>
    <t>від 24 січня 2019 року №983 -VII</t>
  </si>
  <si>
    <t>Додаток  3                                               таблиця 3.1.
до рішення районної ради                                                                                                                                                                                                              від 21 грудня 2018 року № 956-VIІ 
(XLIV позачергова сесія VIІ скликання)</t>
  </si>
  <si>
    <t xml:space="preserve">Додаток  3                                                               таблиця 3.2.
до рішення районної ради                                                                                                                                                                                                              від 21 грудня 2018 року № 956-VIІ 
(XLIV позачергова сесія VIІ скликання)                                                                                                                                                                                     </t>
  </si>
  <si>
    <t>виконавчого апарату районної ради                                                                                                                К.ФРОЛОВ</t>
  </si>
  <si>
    <t>К. ФРОЛОВ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</si>
</sst>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4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8"/>
      <name val="Times New Roman"/>
      <family val="0"/>
    </font>
    <font>
      <sz val="12"/>
      <name val="Times New Roman"/>
      <family val="1"/>
    </font>
    <font>
      <sz val="10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0"/>
    </font>
    <font>
      <sz val="10"/>
      <name val="Times New Roman CYR"/>
      <family val="0"/>
    </font>
    <font>
      <sz val="11"/>
      <name val="Times New Roman"/>
      <family val="1"/>
    </font>
    <font>
      <sz val="10"/>
      <color indexed="8"/>
      <name val="Calibri"/>
      <family val="2"/>
    </font>
    <font>
      <i/>
      <sz val="12"/>
      <name val="Times New Roman"/>
      <family val="1"/>
    </font>
    <font>
      <i/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6" fillId="0" borderId="0">
      <alignment/>
      <protection/>
    </xf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8" fillId="13" borderId="1" applyNumberFormat="0" applyAlignment="0" applyProtection="0"/>
    <xf numFmtId="0" fontId="8" fillId="7" borderId="1" applyNumberFormat="0" applyAlignment="0" applyProtection="0"/>
    <xf numFmtId="0" fontId="9" fillId="24" borderId="2" applyNumberFormat="0" applyAlignment="0" applyProtection="0"/>
    <xf numFmtId="0" fontId="10" fillId="24" borderId="1" applyNumberFormat="0" applyAlignment="0" applyProtection="0"/>
    <xf numFmtId="0" fontId="1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2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 vertical="top"/>
      <protection/>
    </xf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25" borderId="8" applyNumberFormat="0" applyAlignment="0" applyProtection="0"/>
    <xf numFmtId="0" fontId="20" fillId="25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4" fillId="26" borderId="1" applyNumberFormat="0" applyAlignment="0" applyProtection="0"/>
    <xf numFmtId="0" fontId="6" fillId="0" borderId="0">
      <alignment/>
      <protection/>
    </xf>
    <xf numFmtId="0" fontId="38" fillId="0" borderId="0">
      <alignment/>
      <protection/>
    </xf>
    <xf numFmtId="0" fontId="2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99" fontId="1" fillId="0" borderId="0" applyFont="0" applyFill="0" applyBorder="0" applyAlignment="0" applyProtection="0"/>
    <xf numFmtId="0" fontId="9" fillId="26" borderId="2" applyNumberFormat="0" applyAlignment="0" applyProtection="0"/>
    <xf numFmtId="0" fontId="28" fillId="0" borderId="11" applyNumberFormat="0" applyFill="0" applyAlignment="0" applyProtection="0"/>
    <xf numFmtId="0" fontId="29" fillId="13" borderId="0" applyNumberFormat="0" applyBorder="0" applyAlignment="0" applyProtection="0"/>
    <xf numFmtId="0" fontId="30" fillId="0" borderId="0">
      <alignment/>
      <protection/>
    </xf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3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0" fontId="0" fillId="0" borderId="13" xfId="0" applyFont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vertical="center" wrapText="1"/>
    </xf>
    <xf numFmtId="0" fontId="32" fillId="0" borderId="12" xfId="0" applyFont="1" applyFill="1" applyBorder="1" applyAlignment="1">
      <alignment horizontal="left" vertical="center" wrapText="1"/>
    </xf>
    <xf numFmtId="2" fontId="35" fillId="0" borderId="12" xfId="0" applyNumberFormat="1" applyFont="1" applyFill="1" applyBorder="1" applyAlignment="1">
      <alignment horizontal="center" vertical="center" wrapText="1"/>
    </xf>
    <xf numFmtId="1" fontId="35" fillId="0" borderId="12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 wrapText="1"/>
    </xf>
    <xf numFmtId="1" fontId="35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/>
    </xf>
    <xf numFmtId="0" fontId="37" fillId="0" borderId="0" xfId="0" applyFont="1" applyAlignment="1">
      <alignment/>
    </xf>
    <xf numFmtId="0" fontId="34" fillId="0" borderId="0" xfId="0" applyFont="1" applyFill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3" xfId="0" applyFont="1" applyFill="1" applyBorder="1" applyAlignment="1">
      <alignment textRotation="90" wrapText="1"/>
    </xf>
    <xf numFmtId="0" fontId="37" fillId="0" borderId="13" xfId="0" applyFont="1" applyBorder="1" applyAlignment="1">
      <alignment textRotation="90" wrapText="1"/>
    </xf>
    <xf numFmtId="0" fontId="0" fillId="0" borderId="13" xfId="0" applyFont="1" applyBorder="1" applyAlignment="1">
      <alignment textRotation="90" wrapText="1"/>
    </xf>
    <xf numFmtId="0" fontId="37" fillId="0" borderId="13" xfId="0" applyFont="1" applyFill="1" applyBorder="1" applyAlignment="1">
      <alignment textRotation="90" wrapText="1"/>
    </xf>
    <xf numFmtId="0" fontId="39" fillId="0" borderId="0" xfId="0" applyFont="1" applyFill="1" applyAlignment="1">
      <alignment wrapText="1"/>
    </xf>
    <xf numFmtId="0" fontId="39" fillId="0" borderId="0" xfId="0" applyFont="1" applyFill="1" applyBorder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 wrapText="1"/>
    </xf>
    <xf numFmtId="0" fontId="39" fillId="0" borderId="0" xfId="0" applyNumberFormat="1" applyFont="1" applyFill="1" applyAlignment="1" applyProtection="1">
      <alignment horizontal="left" vertical="center" wrapText="1"/>
      <protection/>
    </xf>
    <xf numFmtId="0" fontId="39" fillId="0" borderId="0" xfId="0" applyNumberFormat="1" applyFont="1" applyFill="1" applyAlignment="1">
      <alignment horizontal="right" wrapText="1"/>
    </xf>
    <xf numFmtId="0" fontId="39" fillId="0" borderId="0" xfId="0" applyFont="1" applyFill="1" applyAlignment="1">
      <alignment horizontal="center"/>
    </xf>
    <xf numFmtId="0" fontId="39" fillId="0" borderId="0" xfId="105" applyFont="1" applyFill="1" applyBorder="1" applyAlignment="1">
      <alignment horizontal="center"/>
      <protection/>
    </xf>
    <xf numFmtId="0" fontId="39" fillId="0" borderId="0" xfId="105" applyFont="1" applyFill="1" applyBorder="1" applyAlignment="1">
      <alignment horizontal="right"/>
      <protection/>
    </xf>
    <xf numFmtId="0" fontId="40" fillId="0" borderId="0" xfId="105" applyFont="1" applyFill="1" applyAlignment="1">
      <alignment horizontal="center"/>
      <protection/>
    </xf>
    <xf numFmtId="0" fontId="40" fillId="0" borderId="0" xfId="105" applyFont="1" applyFill="1" applyAlignment="1">
      <alignment horizontal="right"/>
      <protection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 2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ksana\&#1084;&#1086;&#1080;%20&#1076;&#1086;&#1082;&#1091;&#1084;&#1077;&#1085;&#1090;&#1099;\&#1041;&#1102;&#1076;&#1078;&#1077;&#1090;\&#1041;&#1102;&#1076;&#1078;&#1077;&#1090;%202019\narada\&#1090;&#1080;&#1087;&#1086;&#1074;&#1072;%20&#1092;&#1086;&#1088;&#1084;&#1072;%20&#1088;&#1110;&#1096;&#1077;&#1085;&#1085;&#1103;%20(&#1087;&#1088;&#1086;&#1077;&#1082;&#1090;)\&#1044;&#1086;&#1076;&#1072;&#1090;&#1082;&#1080;%20&#1076;&#1086;%20&#1088;&#1110;&#1096;&#1077;&#1085;&#1085;&#1103;%20&#1088;&#1077;&#1076;%20&#1086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. 1"/>
      <sheetName val="дод.2"/>
      <sheetName val="дод.3"/>
      <sheetName val="дод.4"/>
      <sheetName val="дод.5"/>
      <sheetName val="дод.6"/>
      <sheetName val="дод.7"/>
      <sheetName val="дод.8"/>
    </sheetNames>
    <sheetDataSet>
      <sheetData sheetId="0">
        <row r="4">
          <cell r="F4" t="str">
            <v>(грн)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Z31"/>
  <sheetViews>
    <sheetView showZeros="0" tabSelected="1" view="pageBreakPreview" zoomScale="70" zoomScaleNormal="80" zoomScaleSheetLayoutView="70" zoomScalePageLayoutView="0" workbookViewId="0" topLeftCell="D13">
      <selection activeCell="S27" sqref="S27"/>
    </sheetView>
  </sheetViews>
  <sheetFormatPr defaultColWidth="8" defaultRowHeight="12.75"/>
  <cols>
    <col min="1" max="1" width="17.16015625" style="1" customWidth="1"/>
    <col min="2" max="2" width="36.16015625" style="1" customWidth="1"/>
    <col min="3" max="4" width="10.16015625" style="1" bestFit="1" customWidth="1"/>
    <col min="5" max="5" width="21.16015625" style="1" bestFit="1" customWidth="1"/>
    <col min="6" max="6" width="31.16015625" style="1" bestFit="1" customWidth="1"/>
    <col min="7" max="7" width="11.66015625" style="1" bestFit="1" customWidth="1"/>
    <col min="8" max="10" width="10.16015625" style="1" bestFit="1" customWidth="1"/>
    <col min="11" max="11" width="14.5" style="1" bestFit="1" customWidth="1"/>
    <col min="12" max="12" width="11.16015625" style="1" bestFit="1" customWidth="1"/>
    <col min="13" max="13" width="15.83203125" style="1" customWidth="1"/>
    <col min="14" max="14" width="11.83203125" style="1" customWidth="1"/>
    <col min="15" max="15" width="10.16015625" style="1" bestFit="1" customWidth="1"/>
    <col min="16" max="16" width="11.16015625" style="1" bestFit="1" customWidth="1"/>
    <col min="17" max="17" width="14.5" style="1" bestFit="1" customWidth="1"/>
    <col min="18" max="18" width="11.66015625" style="1" bestFit="1" customWidth="1"/>
    <col min="19" max="19" width="13" style="1" bestFit="1" customWidth="1"/>
    <col min="20" max="20" width="12.33203125" style="1" customWidth="1"/>
    <col min="21" max="21" width="24.5" style="1" bestFit="1" customWidth="1"/>
    <col min="22" max="22" width="15" style="1" customWidth="1"/>
    <col min="23" max="23" width="23.33203125" style="1" customWidth="1"/>
    <col min="24" max="24" width="18.66015625" style="1" customWidth="1"/>
    <col min="25" max="25" width="18.33203125" style="1" customWidth="1"/>
    <col min="26" max="26" width="21.33203125" style="1" customWidth="1"/>
    <col min="27" max="27" width="24.5" style="1" customWidth="1"/>
    <col min="28" max="28" width="21.33203125" style="1" customWidth="1"/>
    <col min="29" max="29" width="19.16015625" style="1" customWidth="1"/>
    <col min="30" max="30" width="19.33203125" style="1" customWidth="1"/>
    <col min="31" max="31" width="21.66015625" style="1" customWidth="1"/>
    <col min="32" max="32" width="19.33203125" style="1" customWidth="1"/>
    <col min="33" max="33" width="26.16015625" style="1" customWidth="1"/>
    <col min="34" max="34" width="37.33203125" style="1" customWidth="1"/>
    <col min="35" max="35" width="17.16015625" style="1" customWidth="1"/>
    <col min="36" max="36" width="20.16015625" style="1" customWidth="1"/>
    <col min="37" max="16384" width="8" style="1" customWidth="1"/>
  </cols>
  <sheetData>
    <row r="1" spans="1:22" s="47" customFormat="1" ht="65.25" customHeight="1">
      <c r="A1" s="45"/>
      <c r="B1" s="46"/>
      <c r="J1" s="48" t="s">
        <v>49</v>
      </c>
      <c r="K1" s="48"/>
      <c r="L1" s="48"/>
      <c r="M1" s="48"/>
      <c r="N1" s="49"/>
      <c r="O1" s="49"/>
      <c r="P1" s="49"/>
      <c r="Q1" s="49"/>
      <c r="R1" s="49"/>
      <c r="S1" s="50" t="s">
        <v>50</v>
      </c>
      <c r="T1" s="50"/>
      <c r="U1" s="50"/>
      <c r="V1" s="50"/>
    </row>
    <row r="2" spans="1:22" s="47" customFormat="1" ht="15.75">
      <c r="A2" s="45"/>
      <c r="B2" s="46"/>
      <c r="J2" s="51"/>
      <c r="K2" s="52"/>
      <c r="L2" s="52"/>
      <c r="M2" s="53" t="s">
        <v>39</v>
      </c>
      <c r="N2" s="53"/>
      <c r="O2" s="53"/>
      <c r="P2" s="53"/>
      <c r="Q2" s="53"/>
      <c r="R2" s="53"/>
      <c r="S2" s="53"/>
      <c r="T2" s="53"/>
      <c r="U2" s="53"/>
      <c r="V2" s="53" t="s">
        <v>39</v>
      </c>
    </row>
    <row r="3" spans="1:22" s="47" customFormat="1" ht="13.5" customHeight="1">
      <c r="A3" s="45"/>
      <c r="B3" s="46"/>
      <c r="J3" s="51"/>
      <c r="K3" s="52"/>
      <c r="L3" s="52"/>
      <c r="M3" s="53" t="s">
        <v>47</v>
      </c>
      <c r="N3" s="53"/>
      <c r="O3" s="53"/>
      <c r="P3" s="53"/>
      <c r="Q3" s="53"/>
      <c r="R3" s="53"/>
      <c r="S3" s="53"/>
      <c r="T3" s="53"/>
      <c r="U3" s="53"/>
      <c r="V3" s="53" t="s">
        <v>48</v>
      </c>
    </row>
    <row r="4" spans="1:22" s="47" customFormat="1" ht="14.25" customHeight="1">
      <c r="A4" s="45"/>
      <c r="B4" s="46"/>
      <c r="J4" s="51"/>
      <c r="K4" s="52"/>
      <c r="L4" s="54"/>
      <c r="M4" s="55" t="s">
        <v>41</v>
      </c>
      <c r="N4" s="55"/>
      <c r="O4" s="55"/>
      <c r="P4" s="55"/>
      <c r="Q4" s="55"/>
      <c r="R4" s="55"/>
      <c r="S4" s="55"/>
      <c r="T4" s="55"/>
      <c r="U4" s="55"/>
      <c r="V4" s="55" t="s">
        <v>41</v>
      </c>
    </row>
    <row r="5" spans="1:22" ht="18.75">
      <c r="A5" s="3"/>
      <c r="B5" s="35" t="s">
        <v>0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20"/>
      <c r="V5" s="3"/>
    </row>
    <row r="6" spans="1:22" ht="18" customHeight="1">
      <c r="A6" s="2"/>
      <c r="M6" s="14"/>
      <c r="N6" s="14"/>
      <c r="O6" s="14"/>
      <c r="P6" s="14"/>
      <c r="Q6" s="14"/>
      <c r="R6" s="14"/>
      <c r="V6" s="4" t="str">
        <f>'[1]дод. 1'!F4</f>
        <v>(грн)</v>
      </c>
    </row>
    <row r="7" spans="1:26" ht="15.75">
      <c r="A7" s="32" t="s">
        <v>1</v>
      </c>
      <c r="B7" s="32" t="s">
        <v>2</v>
      </c>
      <c r="C7" s="27" t="s">
        <v>3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9"/>
      <c r="O7" s="30"/>
      <c r="P7" s="30"/>
      <c r="Q7" s="30"/>
      <c r="R7" s="31"/>
      <c r="S7" s="38" t="s">
        <v>36</v>
      </c>
      <c r="T7" s="39"/>
      <c r="U7" s="39"/>
      <c r="V7" s="40"/>
      <c r="W7" s="18"/>
      <c r="X7" s="18"/>
      <c r="Y7" s="18"/>
      <c r="Z7" s="18"/>
    </row>
    <row r="8" spans="1:22" s="6" customFormat="1" ht="15.75">
      <c r="A8" s="33"/>
      <c r="B8" s="33"/>
      <c r="C8" s="36" t="s">
        <v>4</v>
      </c>
      <c r="D8" s="30"/>
      <c r="E8" s="30"/>
      <c r="F8" s="30"/>
      <c r="G8" s="30"/>
      <c r="H8" s="30"/>
      <c r="I8" s="30"/>
      <c r="J8" s="30"/>
      <c r="K8" s="30"/>
      <c r="L8" s="31"/>
      <c r="M8" s="23" t="s">
        <v>5</v>
      </c>
      <c r="N8" s="21"/>
      <c r="O8" s="27" t="s">
        <v>42</v>
      </c>
      <c r="P8" s="30"/>
      <c r="Q8" s="30"/>
      <c r="R8" s="23" t="s">
        <v>5</v>
      </c>
      <c r="S8" s="27" t="s">
        <v>4</v>
      </c>
      <c r="T8" s="28"/>
      <c r="U8" s="37"/>
      <c r="V8" s="26" t="s">
        <v>5</v>
      </c>
    </row>
    <row r="9" spans="1:22" s="6" customFormat="1" ht="15.75">
      <c r="A9" s="33"/>
      <c r="B9" s="33"/>
      <c r="C9" s="36" t="s">
        <v>6</v>
      </c>
      <c r="D9" s="30"/>
      <c r="E9" s="30"/>
      <c r="F9" s="30"/>
      <c r="G9" s="30"/>
      <c r="H9" s="30"/>
      <c r="I9" s="30"/>
      <c r="J9" s="30"/>
      <c r="K9" s="30"/>
      <c r="L9" s="31"/>
      <c r="M9" s="24"/>
      <c r="N9" s="22"/>
      <c r="O9" s="27" t="s">
        <v>43</v>
      </c>
      <c r="P9" s="30"/>
      <c r="Q9" s="30"/>
      <c r="R9" s="24"/>
      <c r="S9" s="27" t="s">
        <v>7</v>
      </c>
      <c r="T9" s="28"/>
      <c r="U9" s="37"/>
      <c r="V9" s="26"/>
    </row>
    <row r="10" spans="1:22" s="6" customFormat="1" ht="269.25" customHeight="1">
      <c r="A10" s="34"/>
      <c r="B10" s="34"/>
      <c r="C10" s="41" t="s">
        <v>8</v>
      </c>
      <c r="D10" s="41" t="s">
        <v>9</v>
      </c>
      <c r="E10" s="42" t="s">
        <v>33</v>
      </c>
      <c r="F10" s="42" t="s">
        <v>35</v>
      </c>
      <c r="G10" s="43" t="s">
        <v>10</v>
      </c>
      <c r="H10" s="43" t="s">
        <v>11</v>
      </c>
      <c r="I10" s="42" t="s">
        <v>29</v>
      </c>
      <c r="J10" s="42" t="s">
        <v>30</v>
      </c>
      <c r="K10" s="42" t="s">
        <v>31</v>
      </c>
      <c r="L10" s="42" t="s">
        <v>32</v>
      </c>
      <c r="M10" s="25"/>
      <c r="N10" s="7" t="s">
        <v>10</v>
      </c>
      <c r="O10" s="44" t="s">
        <v>44</v>
      </c>
      <c r="P10" s="44" t="s">
        <v>46</v>
      </c>
      <c r="Q10" s="44" t="s">
        <v>45</v>
      </c>
      <c r="R10" s="25"/>
      <c r="S10" s="42" t="s">
        <v>29</v>
      </c>
      <c r="T10" s="42" t="s">
        <v>37</v>
      </c>
      <c r="U10" s="42" t="s">
        <v>40</v>
      </c>
      <c r="V10" s="25"/>
    </row>
    <row r="11" spans="1:22" s="6" customFormat="1" ht="15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5">
        <v>13</v>
      </c>
      <c r="N11" s="5">
        <v>14</v>
      </c>
      <c r="O11" s="5">
        <v>15</v>
      </c>
      <c r="P11" s="5">
        <v>16</v>
      </c>
      <c r="Q11" s="5">
        <v>17</v>
      </c>
      <c r="R11" s="5">
        <v>18</v>
      </c>
      <c r="S11" s="8">
        <v>19</v>
      </c>
      <c r="T11" s="8">
        <v>20</v>
      </c>
      <c r="U11" s="8">
        <v>21</v>
      </c>
      <c r="V11" s="8">
        <v>22</v>
      </c>
    </row>
    <row r="12" spans="1:22" s="6" customFormat="1" ht="15.75">
      <c r="A12" s="8">
        <v>20317501000</v>
      </c>
      <c r="B12" s="9" t="s">
        <v>12</v>
      </c>
      <c r="C12" s="8">
        <v>12720</v>
      </c>
      <c r="D12" s="8">
        <v>3000</v>
      </c>
      <c r="E12" s="8"/>
      <c r="F12" s="8"/>
      <c r="G12" s="8"/>
      <c r="H12" s="8"/>
      <c r="I12" s="8"/>
      <c r="J12" s="8"/>
      <c r="K12" s="8"/>
      <c r="L12" s="8"/>
      <c r="M12" s="5">
        <f>SUM(C12:L12)</f>
        <v>15720</v>
      </c>
      <c r="N12" s="5"/>
      <c r="O12" s="5"/>
      <c r="P12" s="5">
        <f>SUM(P11)</f>
        <v>16</v>
      </c>
      <c r="Q12" s="5">
        <f>SUM(Q11)</f>
        <v>17</v>
      </c>
      <c r="R12" s="5">
        <f>SUM(N12:Q12)</f>
        <v>33</v>
      </c>
      <c r="S12" s="12"/>
      <c r="T12" s="8">
        <v>62000</v>
      </c>
      <c r="U12" s="8"/>
      <c r="V12" s="13">
        <f>S12+T12</f>
        <v>62000</v>
      </c>
    </row>
    <row r="13" spans="1:22" s="6" customFormat="1" ht="15.75">
      <c r="A13" s="8">
        <v>20317502000</v>
      </c>
      <c r="B13" s="9" t="s">
        <v>13</v>
      </c>
      <c r="C13" s="8">
        <v>6600</v>
      </c>
      <c r="D13" s="8">
        <v>2400</v>
      </c>
      <c r="E13" s="8"/>
      <c r="F13" s="8"/>
      <c r="G13" s="8"/>
      <c r="H13" s="8"/>
      <c r="I13" s="8"/>
      <c r="J13" s="8"/>
      <c r="K13" s="8"/>
      <c r="L13" s="8"/>
      <c r="M13" s="5">
        <f aca="true" t="shared" si="0" ref="M13:M26">SUM(C13:L13)</f>
        <v>9000</v>
      </c>
      <c r="N13" s="5"/>
      <c r="O13" s="5"/>
      <c r="P13" s="5"/>
      <c r="Q13" s="5"/>
      <c r="R13" s="5">
        <f aca="true" t="shared" si="1" ref="R13:R27">SUM(N13:Q13)</f>
        <v>0</v>
      </c>
      <c r="S13" s="12"/>
      <c r="T13" s="8">
        <v>83600</v>
      </c>
      <c r="U13" s="8"/>
      <c r="V13" s="13">
        <f>S13+T13</f>
        <v>83600</v>
      </c>
    </row>
    <row r="14" spans="1:22" s="6" customFormat="1" ht="15.75">
      <c r="A14" s="8">
        <v>20317504000</v>
      </c>
      <c r="B14" s="9" t="s">
        <v>14</v>
      </c>
      <c r="C14" s="8">
        <v>13920</v>
      </c>
      <c r="D14" s="8">
        <v>1200</v>
      </c>
      <c r="E14" s="8"/>
      <c r="F14" s="8"/>
      <c r="G14" s="8"/>
      <c r="H14" s="8"/>
      <c r="I14" s="8"/>
      <c r="J14" s="8"/>
      <c r="K14" s="8"/>
      <c r="L14" s="8"/>
      <c r="M14" s="5">
        <f t="shared" si="0"/>
        <v>15120</v>
      </c>
      <c r="N14" s="5"/>
      <c r="O14" s="5"/>
      <c r="P14" s="5">
        <v>135000</v>
      </c>
      <c r="Q14" s="5"/>
      <c r="R14" s="5">
        <f t="shared" si="1"/>
        <v>135000</v>
      </c>
      <c r="S14" s="12"/>
      <c r="T14" s="8">
        <v>262800</v>
      </c>
      <c r="U14" s="8"/>
      <c r="V14" s="13">
        <f>S14+T14</f>
        <v>262800</v>
      </c>
    </row>
    <row r="15" spans="1:22" s="6" customFormat="1" ht="19.5" customHeight="1">
      <c r="A15" s="8">
        <v>2031750500</v>
      </c>
      <c r="B15" s="9" t="s">
        <v>15</v>
      </c>
      <c r="C15" s="8">
        <v>15240</v>
      </c>
      <c r="D15" s="8">
        <v>1800</v>
      </c>
      <c r="E15" s="8"/>
      <c r="F15" s="8"/>
      <c r="G15" s="8"/>
      <c r="H15" s="8"/>
      <c r="I15" s="8"/>
      <c r="J15" s="8"/>
      <c r="K15" s="8"/>
      <c r="L15" s="8"/>
      <c r="M15" s="5">
        <f t="shared" si="0"/>
        <v>17040</v>
      </c>
      <c r="N15" s="5"/>
      <c r="O15" s="5"/>
      <c r="P15" s="5">
        <v>135000</v>
      </c>
      <c r="Q15" s="5"/>
      <c r="R15" s="5">
        <f t="shared" si="1"/>
        <v>135000</v>
      </c>
      <c r="S15" s="12"/>
      <c r="T15" s="8">
        <v>465400</v>
      </c>
      <c r="U15" s="8">
        <v>60000</v>
      </c>
      <c r="V15" s="13">
        <f>S15+T15+U15</f>
        <v>525400</v>
      </c>
    </row>
    <row r="16" spans="1:22" s="6" customFormat="1" ht="15.75">
      <c r="A16" s="8">
        <v>20317506000</v>
      </c>
      <c r="B16" s="9" t="s">
        <v>16</v>
      </c>
      <c r="C16" s="8">
        <v>16800</v>
      </c>
      <c r="D16" s="8">
        <v>1200</v>
      </c>
      <c r="E16" s="8"/>
      <c r="F16" s="8"/>
      <c r="G16" s="8"/>
      <c r="H16" s="8"/>
      <c r="I16" s="8"/>
      <c r="J16" s="8"/>
      <c r="K16" s="8"/>
      <c r="L16" s="8"/>
      <c r="M16" s="5">
        <f t="shared" si="0"/>
        <v>18000</v>
      </c>
      <c r="N16" s="5">
        <v>26400</v>
      </c>
      <c r="O16" s="5"/>
      <c r="P16" s="5"/>
      <c r="Q16" s="5">
        <v>4000</v>
      </c>
      <c r="R16" s="5">
        <f t="shared" si="1"/>
        <v>30400</v>
      </c>
      <c r="S16" s="12"/>
      <c r="T16" s="8">
        <v>229900</v>
      </c>
      <c r="U16" s="8"/>
      <c r="V16" s="13">
        <f aca="true" t="shared" si="2" ref="V16:V26">S16+T16</f>
        <v>229900</v>
      </c>
    </row>
    <row r="17" spans="1:22" s="6" customFormat="1" ht="15.75">
      <c r="A17" s="8">
        <v>20317508000</v>
      </c>
      <c r="B17" s="9" t="s">
        <v>17</v>
      </c>
      <c r="C17" s="8">
        <v>27120</v>
      </c>
      <c r="D17" s="8">
        <v>4800</v>
      </c>
      <c r="E17" s="8"/>
      <c r="F17" s="8"/>
      <c r="G17" s="8"/>
      <c r="H17" s="8"/>
      <c r="I17" s="8"/>
      <c r="J17" s="8"/>
      <c r="K17" s="8"/>
      <c r="L17" s="8"/>
      <c r="M17" s="5">
        <f t="shared" si="0"/>
        <v>31920</v>
      </c>
      <c r="N17" s="5"/>
      <c r="O17" s="5"/>
      <c r="P17" s="5"/>
      <c r="Q17" s="5">
        <v>105000</v>
      </c>
      <c r="R17" s="5">
        <f t="shared" si="1"/>
        <v>105000</v>
      </c>
      <c r="S17" s="12"/>
      <c r="T17" s="8">
        <v>433500</v>
      </c>
      <c r="U17" s="8"/>
      <c r="V17" s="13">
        <f t="shared" si="2"/>
        <v>433500</v>
      </c>
    </row>
    <row r="18" spans="1:22" s="6" customFormat="1" ht="15.75">
      <c r="A18" s="8">
        <v>20317509000</v>
      </c>
      <c r="B18" s="9" t="s">
        <v>18</v>
      </c>
      <c r="C18" s="8">
        <v>72000</v>
      </c>
      <c r="D18" s="8">
        <v>26400</v>
      </c>
      <c r="E18" s="8"/>
      <c r="F18" s="8"/>
      <c r="G18" s="8"/>
      <c r="H18" s="8"/>
      <c r="I18" s="8"/>
      <c r="J18" s="8"/>
      <c r="K18" s="8"/>
      <c r="L18" s="8"/>
      <c r="M18" s="5">
        <f t="shared" si="0"/>
        <v>98400</v>
      </c>
      <c r="N18" s="5"/>
      <c r="O18" s="5"/>
      <c r="P18" s="5">
        <v>134775</v>
      </c>
      <c r="Q18" s="5">
        <v>10000</v>
      </c>
      <c r="R18" s="5">
        <f t="shared" si="1"/>
        <v>144775</v>
      </c>
      <c r="S18" s="12"/>
      <c r="T18" s="8">
        <v>183000</v>
      </c>
      <c r="U18" s="8"/>
      <c r="V18" s="13">
        <f t="shared" si="2"/>
        <v>183000</v>
      </c>
    </row>
    <row r="19" spans="1:22" s="6" customFormat="1" ht="15.75">
      <c r="A19" s="8">
        <v>20317510000</v>
      </c>
      <c r="B19" s="9" t="s">
        <v>19</v>
      </c>
      <c r="C19" s="8">
        <v>21000</v>
      </c>
      <c r="D19" s="8">
        <v>5400</v>
      </c>
      <c r="E19" s="8"/>
      <c r="F19" s="8"/>
      <c r="G19" s="8"/>
      <c r="H19" s="8"/>
      <c r="I19" s="8"/>
      <c r="J19" s="8"/>
      <c r="K19" s="8"/>
      <c r="L19" s="8"/>
      <c r="M19" s="5">
        <f t="shared" si="0"/>
        <v>26400</v>
      </c>
      <c r="N19" s="5"/>
      <c r="O19" s="5"/>
      <c r="P19" s="5">
        <v>134453</v>
      </c>
      <c r="Q19" s="5"/>
      <c r="R19" s="5">
        <f t="shared" si="1"/>
        <v>134453</v>
      </c>
      <c r="S19" s="12"/>
      <c r="T19" s="8">
        <v>306000</v>
      </c>
      <c r="U19" s="8"/>
      <c r="V19" s="13">
        <f t="shared" si="2"/>
        <v>306000</v>
      </c>
    </row>
    <row r="20" spans="1:22" s="6" customFormat="1" ht="15.75">
      <c r="A20" s="8">
        <v>20317512000</v>
      </c>
      <c r="B20" s="9" t="s">
        <v>20</v>
      </c>
      <c r="C20" s="8">
        <v>9960</v>
      </c>
      <c r="D20" s="8">
        <v>1800</v>
      </c>
      <c r="E20" s="8"/>
      <c r="F20" s="8"/>
      <c r="G20" s="8"/>
      <c r="H20" s="8"/>
      <c r="I20" s="8"/>
      <c r="J20" s="8"/>
      <c r="K20" s="8"/>
      <c r="L20" s="8"/>
      <c r="M20" s="5">
        <f t="shared" si="0"/>
        <v>11760</v>
      </c>
      <c r="N20" s="5"/>
      <c r="O20" s="5"/>
      <c r="P20" s="5"/>
      <c r="Q20" s="5"/>
      <c r="R20" s="5">
        <f t="shared" si="1"/>
        <v>0</v>
      </c>
      <c r="S20" s="12"/>
      <c r="T20" s="8">
        <v>210000</v>
      </c>
      <c r="U20" s="8"/>
      <c r="V20" s="13">
        <f t="shared" si="2"/>
        <v>210000</v>
      </c>
    </row>
    <row r="21" spans="1:22" s="6" customFormat="1" ht="15.75">
      <c r="A21" s="8">
        <v>20317513000</v>
      </c>
      <c r="B21" s="9" t="s">
        <v>21</v>
      </c>
      <c r="C21" s="8">
        <v>16800</v>
      </c>
      <c r="D21" s="8">
        <v>2760</v>
      </c>
      <c r="E21" s="8"/>
      <c r="F21" s="8"/>
      <c r="G21" s="8">
        <v>8720</v>
      </c>
      <c r="H21" s="8"/>
      <c r="I21" s="8"/>
      <c r="J21" s="8"/>
      <c r="K21" s="8"/>
      <c r="L21" s="8"/>
      <c r="M21" s="5">
        <f t="shared" si="0"/>
        <v>28280</v>
      </c>
      <c r="N21" s="5">
        <v>40680</v>
      </c>
      <c r="O21" s="5"/>
      <c r="P21" s="5">
        <v>111286</v>
      </c>
      <c r="Q21" s="5"/>
      <c r="R21" s="5">
        <f t="shared" si="1"/>
        <v>151966</v>
      </c>
      <c r="S21" s="12"/>
      <c r="T21" s="8">
        <v>366400</v>
      </c>
      <c r="U21" s="8"/>
      <c r="V21" s="13">
        <f t="shared" si="2"/>
        <v>366400</v>
      </c>
    </row>
    <row r="22" spans="1:22" s="6" customFormat="1" ht="15.75">
      <c r="A22" s="8">
        <v>20317301000</v>
      </c>
      <c r="B22" s="9" t="s">
        <v>22</v>
      </c>
      <c r="C22" s="8">
        <v>288460</v>
      </c>
      <c r="D22" s="8">
        <v>88800</v>
      </c>
      <c r="E22" s="8"/>
      <c r="F22" s="8"/>
      <c r="G22" s="8"/>
      <c r="H22" s="8"/>
      <c r="I22" s="8"/>
      <c r="J22" s="8"/>
      <c r="K22" s="8"/>
      <c r="L22" s="8"/>
      <c r="M22" s="5">
        <f t="shared" si="0"/>
        <v>377260</v>
      </c>
      <c r="N22" s="5"/>
      <c r="O22" s="5"/>
      <c r="P22" s="5">
        <v>540000</v>
      </c>
      <c r="Q22" s="5"/>
      <c r="R22" s="5">
        <f t="shared" si="1"/>
        <v>540000</v>
      </c>
      <c r="S22" s="13">
        <v>13257220</v>
      </c>
      <c r="T22" s="8">
        <v>251180</v>
      </c>
      <c r="U22" s="8"/>
      <c r="V22" s="13">
        <f t="shared" si="2"/>
        <v>13508400</v>
      </c>
    </row>
    <row r="23" spans="1:22" s="6" customFormat="1" ht="15" customHeight="1">
      <c r="A23" s="8">
        <v>20311000000</v>
      </c>
      <c r="B23" s="10" t="s">
        <v>23</v>
      </c>
      <c r="C23" s="8"/>
      <c r="D23" s="8"/>
      <c r="E23" s="8"/>
      <c r="F23" s="8"/>
      <c r="G23" s="8">
        <v>21000</v>
      </c>
      <c r="H23" s="8"/>
      <c r="I23" s="8"/>
      <c r="J23" s="8"/>
      <c r="K23" s="8"/>
      <c r="L23" s="8"/>
      <c r="M23" s="5">
        <f t="shared" si="0"/>
        <v>21000</v>
      </c>
      <c r="N23" s="5"/>
      <c r="O23" s="5"/>
      <c r="P23" s="5"/>
      <c r="Q23" s="5"/>
      <c r="R23" s="5">
        <f t="shared" si="1"/>
        <v>0</v>
      </c>
      <c r="S23" s="12"/>
      <c r="T23" s="8"/>
      <c r="U23" s="8"/>
      <c r="V23" s="13">
        <f t="shared" si="2"/>
        <v>0</v>
      </c>
    </row>
    <row r="24" spans="1:22" s="6" customFormat="1" ht="15.75">
      <c r="A24" s="8">
        <v>20315000000</v>
      </c>
      <c r="B24" s="10" t="s">
        <v>24</v>
      </c>
      <c r="C24" s="8"/>
      <c r="D24" s="8"/>
      <c r="E24" s="8"/>
      <c r="F24" s="8"/>
      <c r="G24" s="8">
        <v>33500</v>
      </c>
      <c r="H24" s="8"/>
      <c r="I24" s="8"/>
      <c r="J24" s="8"/>
      <c r="K24" s="8"/>
      <c r="L24" s="8"/>
      <c r="M24" s="5">
        <f t="shared" si="0"/>
        <v>33500</v>
      </c>
      <c r="N24" s="5"/>
      <c r="O24" s="5"/>
      <c r="P24" s="5"/>
      <c r="Q24" s="5"/>
      <c r="R24" s="5">
        <f t="shared" si="1"/>
        <v>0</v>
      </c>
      <c r="S24" s="12"/>
      <c r="T24" s="8"/>
      <c r="U24" s="8"/>
      <c r="V24" s="13">
        <f t="shared" si="2"/>
        <v>0</v>
      </c>
    </row>
    <row r="25" spans="1:22" s="6" customFormat="1" ht="15.75">
      <c r="A25" s="8">
        <v>20324000000</v>
      </c>
      <c r="B25" s="10" t="s">
        <v>25</v>
      </c>
      <c r="C25" s="8"/>
      <c r="D25" s="8"/>
      <c r="E25" s="8"/>
      <c r="F25" s="8"/>
      <c r="G25" s="8">
        <v>55000</v>
      </c>
      <c r="H25" s="8"/>
      <c r="I25" s="8"/>
      <c r="J25" s="8"/>
      <c r="K25" s="8"/>
      <c r="L25" s="8"/>
      <c r="M25" s="5">
        <f t="shared" si="0"/>
        <v>55000</v>
      </c>
      <c r="N25" s="5"/>
      <c r="O25" s="5"/>
      <c r="P25" s="5"/>
      <c r="Q25" s="5"/>
      <c r="R25" s="5">
        <f t="shared" si="1"/>
        <v>0</v>
      </c>
      <c r="S25" s="12"/>
      <c r="T25" s="8"/>
      <c r="U25" s="8"/>
      <c r="V25" s="13">
        <f t="shared" si="2"/>
        <v>0</v>
      </c>
    </row>
    <row r="26" spans="1:22" s="6" customFormat="1" ht="15.75">
      <c r="A26" s="8">
        <v>20511000000</v>
      </c>
      <c r="B26" s="9" t="s">
        <v>26</v>
      </c>
      <c r="C26" s="8">
        <v>76080</v>
      </c>
      <c r="D26" s="8">
        <v>22200</v>
      </c>
      <c r="E26" s="8">
        <v>27448</v>
      </c>
      <c r="F26" s="8"/>
      <c r="G26" s="8">
        <v>3111500</v>
      </c>
      <c r="H26" s="8">
        <v>664607</v>
      </c>
      <c r="I26" s="8">
        <v>202379</v>
      </c>
      <c r="J26" s="8">
        <v>446630</v>
      </c>
      <c r="K26" s="8">
        <v>513104</v>
      </c>
      <c r="L26" s="8">
        <v>74893</v>
      </c>
      <c r="M26" s="5">
        <f t="shared" si="0"/>
        <v>5138841</v>
      </c>
      <c r="N26" s="5"/>
      <c r="O26" s="5">
        <v>100000</v>
      </c>
      <c r="P26" s="5"/>
      <c r="Q26" s="5"/>
      <c r="R26" s="5">
        <f t="shared" si="1"/>
        <v>100000</v>
      </c>
      <c r="S26" s="12"/>
      <c r="T26" s="8"/>
      <c r="U26" s="8"/>
      <c r="V26" s="13">
        <f t="shared" si="2"/>
        <v>0</v>
      </c>
    </row>
    <row r="27" spans="1:22" s="6" customFormat="1" ht="15.75">
      <c r="A27" s="8">
        <v>20100000000</v>
      </c>
      <c r="B27" s="9" t="s">
        <v>34</v>
      </c>
      <c r="C27" s="8"/>
      <c r="D27" s="8"/>
      <c r="E27" s="8"/>
      <c r="F27" s="8">
        <v>35200</v>
      </c>
      <c r="G27" s="8"/>
      <c r="H27" s="8"/>
      <c r="I27" s="8"/>
      <c r="J27" s="8"/>
      <c r="K27" s="8"/>
      <c r="L27" s="8"/>
      <c r="M27" s="5"/>
      <c r="N27" s="5"/>
      <c r="O27" s="5"/>
      <c r="P27" s="5"/>
      <c r="Q27" s="5"/>
      <c r="R27" s="5">
        <f t="shared" si="1"/>
        <v>0</v>
      </c>
      <c r="S27" s="12"/>
      <c r="T27" s="8"/>
      <c r="U27" s="8"/>
      <c r="V27" s="13"/>
    </row>
    <row r="28" spans="1:22" s="6" customFormat="1" ht="15.75">
      <c r="A28" s="5" t="s">
        <v>27</v>
      </c>
      <c r="B28" s="11" t="s">
        <v>28</v>
      </c>
      <c r="C28" s="5">
        <f aca="true" t="shared" si="3" ref="C28:L28">SUM(C12:C26)</f>
        <v>576700</v>
      </c>
      <c r="D28" s="5">
        <f t="shared" si="3"/>
        <v>161760</v>
      </c>
      <c r="E28" s="5">
        <f t="shared" si="3"/>
        <v>27448</v>
      </c>
      <c r="F28" s="5">
        <f>SUM(F12:F27)</f>
        <v>35200</v>
      </c>
      <c r="G28" s="5">
        <f t="shared" si="3"/>
        <v>3229720</v>
      </c>
      <c r="H28" s="5">
        <f t="shared" si="3"/>
        <v>664607</v>
      </c>
      <c r="I28" s="5">
        <f t="shared" si="3"/>
        <v>202379</v>
      </c>
      <c r="J28" s="5">
        <f t="shared" si="3"/>
        <v>446630</v>
      </c>
      <c r="K28" s="5">
        <f t="shared" si="3"/>
        <v>513104</v>
      </c>
      <c r="L28" s="5">
        <f t="shared" si="3"/>
        <v>74893</v>
      </c>
      <c r="M28" s="5">
        <f>SUM(C28:L28)</f>
        <v>5932441</v>
      </c>
      <c r="N28" s="5">
        <f>SUM(N12:N27)</f>
        <v>67080</v>
      </c>
      <c r="O28" s="5">
        <f>SUM(O12:O27)</f>
        <v>100000</v>
      </c>
      <c r="P28" s="5">
        <f>SUM(P12:P27)</f>
        <v>1190530</v>
      </c>
      <c r="Q28" s="5">
        <f>SUM(Q12:Q27)</f>
        <v>119017</v>
      </c>
      <c r="R28" s="5">
        <f>SUM(N28:Q28)</f>
        <v>1476627</v>
      </c>
      <c r="S28" s="13">
        <f>S12+S13+S14+S15+S16+S17+S18+S19+S20+S21+S22+S26</f>
        <v>13257220</v>
      </c>
      <c r="T28" s="8">
        <f>T12+T13+T14+T15+T16+T17+T18+T19+T20+T21+T22+T23+T24+T25+T26</f>
        <v>2853780</v>
      </c>
      <c r="U28" s="8">
        <f>U12+U13+U14+U15+U16+U17+U18+U19+U20+U21+U22+U23+U24+U25+U26</f>
        <v>60000</v>
      </c>
      <c r="V28" s="13">
        <f>S28+T28+U28</f>
        <v>16171000</v>
      </c>
    </row>
    <row r="29" spans="1:22" s="6" customFormat="1" ht="15.75">
      <c r="A29" s="14"/>
      <c r="B29" s="15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7"/>
      <c r="T29" s="16"/>
      <c r="U29" s="16"/>
      <c r="V29" s="17"/>
    </row>
    <row r="30" ht="20.25" customHeight="1">
      <c r="B30" s="19" t="s">
        <v>38</v>
      </c>
    </row>
    <row r="31" spans="2:21" ht="15">
      <c r="B31" s="19" t="s">
        <v>51</v>
      </c>
      <c r="U31" s="1" t="s">
        <v>52</v>
      </c>
    </row>
    <row r="40" ht="45.75" customHeight="1"/>
  </sheetData>
  <sheetProtection/>
  <mergeCells count="16">
    <mergeCell ref="A7:A10"/>
    <mergeCell ref="B7:B10"/>
    <mergeCell ref="B5:T5"/>
    <mergeCell ref="C8:L8"/>
    <mergeCell ref="M8:M10"/>
    <mergeCell ref="S8:U8"/>
    <mergeCell ref="S9:U9"/>
    <mergeCell ref="C9:L9"/>
    <mergeCell ref="S7:V7"/>
    <mergeCell ref="O9:Q9"/>
    <mergeCell ref="R8:R10"/>
    <mergeCell ref="S1:V1"/>
    <mergeCell ref="V8:V10"/>
    <mergeCell ref="C7:R7"/>
    <mergeCell ref="O8:Q8"/>
    <mergeCell ref="J1:M1"/>
  </mergeCells>
  <printOptions horizontalCentered="1"/>
  <pageMargins left="0.3937007874015748" right="0.3937007874015748" top="1.1811023622047245" bottom="0.3937007874015748" header="0.31496062992125984" footer="0.31496062992125984"/>
  <pageSetup horizontalDpi="600" verticalDpi="600" orientation="landscape" paperSize="9" scale="60" r:id="rId1"/>
  <colBreaks count="1" manualBreakCount="1">
    <brk id="13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</dc:creator>
  <cp:keywords/>
  <dc:description/>
  <cp:lastModifiedBy>R-525</cp:lastModifiedBy>
  <cp:lastPrinted>2019-01-28T14:13:52Z</cp:lastPrinted>
  <dcterms:created xsi:type="dcterms:W3CDTF">2018-12-17T14:06:49Z</dcterms:created>
  <dcterms:modified xsi:type="dcterms:W3CDTF">2019-01-28T14:13:54Z</dcterms:modified>
  <cp:category/>
  <cp:version/>
  <cp:contentType/>
  <cp:contentStatus/>
</cp:coreProperties>
</file>