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10680" activeTab="0"/>
  </bookViews>
  <sheets>
    <sheet name="Лист1" sheetId="1" r:id="rId1"/>
  </sheets>
  <definedNames>
    <definedName name="_xlnm.Print_Area" localSheetId="0">'Лист1'!$A$1:$P$182</definedName>
  </definedNames>
  <calcPr fullCalcOnLoad="1"/>
</workbook>
</file>

<file path=xl/sharedStrings.xml><?xml version="1.0" encoding="utf-8"?>
<sst xmlns="http://schemas.openxmlformats.org/spreadsheetml/2006/main" count="509" uniqueCount="408">
  <si>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</si>
  <si>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</si>
  <si>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</si>
  <si>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</si>
  <si>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</si>
  <si>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</si>
  <si>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</si>
  <si>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</si>
  <si>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</si>
  <si>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</si>
  <si>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</si>
  <si>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</si>
  <si>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</si>
  <si>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</si>
  <si>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</si>
  <si>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</si>
  <si>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</si>
  <si>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</si>
  <si>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</si>
  <si>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</si>
  <si>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</si>
  <si>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</si>
  <si>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</si>
  <si>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</si>
  <si>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</si>
  <si>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</si>
  <si>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0200000</t>
  </si>
  <si>
    <t>0210000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</si>
  <si>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</si>
  <si>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</si>
  <si>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</si>
  <si>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</si>
  <si>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</si>
  <si>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</si>
  <si>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</si>
  <si>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0212140</t>
  </si>
  <si>
    <t>2140</t>
  </si>
  <si>
    <t>Програми і централізовані заходи у галузі охорони здоров`я</t>
  </si>
  <si>
    <t>0212144</t>
  </si>
  <si>
    <t>0763</t>
  </si>
  <si>
    <t>2144</t>
  </si>
  <si>
    <t>Централізовані заходи з лікування хворих на цукровий та нецукровий діабет</t>
  </si>
  <si>
    <t>0212146</t>
  </si>
  <si>
    <t>2146</t>
  </si>
  <si>
    <t>Відшкодування вартості лікарських засобів для лікування окремих захворювань</t>
  </si>
  <si>
    <t>0216010</t>
  </si>
  <si>
    <t>6010</t>
  </si>
  <si>
    <t>Утримання та ефективна експлуатація об`єктів житлово-комунального господарства</t>
  </si>
  <si>
    <t>0216012</t>
  </si>
  <si>
    <t>0620</t>
  </si>
  <si>
    <t>6012</t>
  </si>
  <si>
    <t>Забезпечення діяльності з виробництва, транспортування, постачання 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</si>
  <si>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</si>
  <si>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</si>
  <si>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</si>
  <si>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</si>
  <si>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</si>
  <si>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</si>
  <si>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0217310</t>
  </si>
  <si>
    <t>0443</t>
  </si>
  <si>
    <t>7310</t>
  </si>
  <si>
    <t>Будівництво об`єктів житлово-комунального господарства</t>
  </si>
  <si>
    <t>0217320</t>
  </si>
  <si>
    <t>7320</t>
  </si>
  <si>
    <t>Будівництво об`єктів соціально-культурного призначення</t>
  </si>
  <si>
    <t>0217322</t>
  </si>
  <si>
    <t>7322</t>
  </si>
  <si>
    <t>Будівництво медичних установ та закладів</t>
  </si>
  <si>
    <t>0217360</t>
  </si>
  <si>
    <t>7360</t>
  </si>
  <si>
    <t>Виконання інвестиційних проектів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</si>
  <si>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</si>
  <si>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</si>
  <si>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</si>
  <si>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</si>
  <si>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</si>
  <si>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</si>
  <si>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0217368</t>
  </si>
  <si>
    <t>7368</t>
  </si>
  <si>
    <t>Виконання інвестиційних проектів за рахунок субвенцій з інших бюджетів</t>
  </si>
  <si>
    <t>0217370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</si>
  <si>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</si>
  <si>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</si>
  <si>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</si>
  <si>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</si>
  <si>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</si>
  <si>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</si>
  <si>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</si>
  <si>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</si>
  <si>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0511</t>
  </si>
  <si>
    <t>8311</t>
  </si>
  <si>
    <t>Охорона та раціональне використання природних ресурсів</t>
  </si>
  <si>
    <t>0600000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</si>
  <si>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</si>
  <si>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</si>
  <si>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</si>
  <si>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</si>
  <si>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</si>
  <si>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</si>
  <si>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</si>
  <si>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</si>
  <si>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</si>
  <si>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</si>
  <si>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</si>
  <si>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</si>
  <si>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</si>
  <si>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</si>
  <si>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</si>
  <si>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</si>
  <si>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</si>
  <si>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</si>
  <si>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</si>
  <si>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</si>
  <si>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</si>
  <si>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</si>
  <si>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0615030</t>
  </si>
  <si>
    <t>5030</t>
  </si>
  <si>
    <t>Розвиток дитячо-юнацького та резервного спорту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</si>
  <si>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</si>
  <si>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</si>
  <si>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</si>
  <si>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</si>
  <si>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</si>
  <si>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0617321</t>
  </si>
  <si>
    <t>7321</t>
  </si>
  <si>
    <t>Будівництво освітніх установ та закладів</t>
  </si>
  <si>
    <t>0617360</t>
  </si>
  <si>
    <t>0617363</t>
  </si>
  <si>
    <t>0800000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</si>
  <si>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</si>
  <si>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</si>
  <si>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</si>
  <si>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</si>
  <si>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</si>
  <si>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</si>
  <si>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</si>
  <si>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</si>
  <si>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</si>
  <si>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</si>
  <si>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</si>
  <si>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</si>
  <si>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</si>
  <si>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</si>
  <si>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</si>
  <si>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</si>
  <si>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</si>
  <si>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</si>
  <si>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</si>
  <si>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</si>
  <si>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</si>
  <si>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</si>
  <si>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</si>
  <si>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</si>
  <si>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</si>
  <si>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</si>
  <si>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</si>
  <si>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</si>
  <si>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</si>
  <si>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</si>
  <si>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</si>
  <si>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</si>
  <si>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</si>
  <si>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</si>
  <si>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</si>
  <si>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</si>
  <si>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</si>
  <si>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</si>
  <si>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</si>
  <si>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</si>
  <si>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</si>
  <si>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1040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</si>
  <si>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</si>
  <si>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</si>
  <si>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</si>
  <si>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</si>
  <si>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</si>
  <si>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</si>
  <si>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</si>
  <si>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</si>
  <si>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</si>
  <si>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</si>
  <si>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</si>
  <si>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</si>
  <si>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</si>
  <si>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</si>
  <si>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</si>
  <si>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</si>
  <si>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</si>
  <si>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</si>
  <si>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</si>
  <si>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</si>
  <si>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</si>
  <si>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</si>
  <si>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</si>
  <si>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</si>
  <si>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</si>
  <si>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</si>
  <si>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</si>
  <si>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</si>
  <si>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</si>
  <si>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</si>
  <si>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</si>
  <si>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</si>
  <si>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</si>
  <si>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</si>
  <si>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</si>
  <si>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</si>
  <si>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</si>
  <si>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</si>
  <si>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</si>
  <si>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</si>
  <si>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</si>
  <si>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</si>
  <si>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</si>
  <si>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</si>
  <si>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</si>
  <si>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</si>
  <si>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</si>
  <si>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</si>
  <si>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</si>
  <si>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</si>
  <si>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</si>
  <si>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</si>
  <si>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</si>
  <si>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</si>
  <si>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0813190</t>
  </si>
  <si>
    <t>3190</t>
  </si>
  <si>
    <t>Соціальний захист ветеранів війни та праці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</si>
  <si>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</si>
  <si>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</si>
  <si>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</si>
  <si>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</si>
  <si>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</si>
  <si>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</si>
  <si>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0813223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</si>
  <si>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</si>
  <si>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`Про статус ветеранів війни, гарантії їх соціального захист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</si>
  <si>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</si>
  <si>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</si>
  <si>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</si>
  <si>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</si>
  <si>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</si>
  <si>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</si>
  <si>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</si>
  <si>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</si>
  <si>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</si>
  <si>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0817320</t>
  </si>
  <si>
    <t>0817323</t>
  </si>
  <si>
    <t>7323</t>
  </si>
  <si>
    <t>Будівництво установ та закладів соціальної сфери</t>
  </si>
  <si>
    <t>0900000</t>
  </si>
  <si>
    <t>0910000</t>
  </si>
  <si>
    <t>0913110</t>
  </si>
  <si>
    <t>3110</t>
  </si>
  <si>
    <t>Заклади і заходи з питань дітей та їх соціального захисту</t>
  </si>
  <si>
    <t>0913111</t>
  </si>
  <si>
    <t>3111</t>
  </si>
  <si>
    <t>Утримання закладів, що надають соціальні послуги дітям, які опинились у складних життєвих обставинах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</si>
  <si>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</si>
  <si>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</si>
  <si>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</si>
  <si>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</si>
  <si>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</si>
  <si>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</si>
  <si>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</si>
  <si>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</si>
  <si>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</si>
  <si>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</si>
  <si>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</si>
  <si>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</si>
  <si>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</si>
  <si>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</si>
  <si>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</si>
  <si>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</si>
  <si>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</si>
  <si>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</si>
  <si>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</si>
  <si>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</si>
  <si>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</si>
  <si>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</si>
  <si>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</si>
  <si>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</si>
  <si>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</si>
  <si>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</si>
  <si>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1100000</t>
  </si>
  <si>
    <t>1110000</t>
  </si>
  <si>
    <t>1113130</t>
  </si>
  <si>
    <t>3130</t>
  </si>
  <si>
    <t>Реалізація державної політики у молодіжній сфері</t>
  </si>
  <si>
    <t>1113132</t>
  </si>
  <si>
    <t>3132</t>
  </si>
  <si>
    <t>Утримання клубів для підлітків за місцем проживання</t>
  </si>
  <si>
    <t>1113133</t>
  </si>
  <si>
    <t>3133</t>
  </si>
  <si>
    <t>Інші заходи та заклади молодіжної політики</t>
  </si>
  <si>
    <t>1113140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</si>
  <si>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</si>
  <si>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</si>
  <si>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</si>
  <si>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5010</t>
  </si>
  <si>
    <t>Проведення спортивної роботи в регіоні</t>
  </si>
  <si>
    <t>1115012</t>
  </si>
  <si>
    <t>5012</t>
  </si>
  <si>
    <t>Проведення навчально-тренувальних зборів і змагань з неолімпійських видів спорту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</si>
  <si>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</si>
  <si>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</si>
  <si>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</si>
  <si>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</si>
  <si>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</si>
  <si>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</si>
  <si>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</si>
  <si>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</si>
  <si>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</si>
  <si>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</si>
  <si>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</si>
  <si>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</si>
  <si>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1115063</t>
  </si>
  <si>
    <t>5063</t>
  </si>
  <si>
    <t>Забезпечення діяльності централізованої бухгалтерії</t>
  </si>
  <si>
    <t>3700000</t>
  </si>
  <si>
    <t>3710000</t>
  </si>
  <si>
    <t>3717370</t>
  </si>
  <si>
    <t>3718700</t>
  </si>
  <si>
    <t>0133</t>
  </si>
  <si>
    <t>8700</t>
  </si>
  <si>
    <t>Резервний фонд</t>
  </si>
  <si>
    <t>3719110</t>
  </si>
  <si>
    <t>0180</t>
  </si>
  <si>
    <t>9110</t>
  </si>
  <si>
    <t>Реверсна дотація </t>
  </si>
  <si>
    <t>3719320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</si>
  <si>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</si>
  <si>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</si>
  <si>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</si>
  <si>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</si>
  <si>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</si>
  <si>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</si>
  <si>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</si>
  <si>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</si>
  <si>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</si>
  <si>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</si>
  <si>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</si>
  <si>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3719720</t>
  </si>
  <si>
    <t>9720</t>
  </si>
  <si>
    <t>Субвенція з місцевого бюджету на виконання інвестиційних проектів</t>
  </si>
  <si>
    <t>3719730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</si>
  <si>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</si>
  <si>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</si>
  <si>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</si>
  <si>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</si>
  <si>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</si>
  <si>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</si>
  <si>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</si>
  <si>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</si>
  <si>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</si>
  <si>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</si>
  <si>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</si>
  <si>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</si>
  <si>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видатків районного бюджету на 2018 рік</t>
  </si>
  <si>
    <t>Красноградська районна рада (головний розпорядник)</t>
  </si>
  <si>
    <t>Красноградська районна рада (відповідальний виконавець)</t>
  </si>
  <si>
    <t>Будівництво та регіональний розвиток</t>
  </si>
  <si>
    <t>Красноградська районна державна адміністрація (головний розпорядник)</t>
  </si>
  <si>
    <t>Красноградська районна державна адміністрація (відповідальний виконавець)</t>
  </si>
  <si>
    <t>Охорона здоров’я</t>
  </si>
  <si>
    <t>в т.ч. за рахунок медичної субвенції з державного бюджету</t>
  </si>
  <si>
    <t>в т.ч. за рахунок медичної субвенції з бюджету Наталинської ОТГ</t>
  </si>
  <si>
    <t>в т.ч. за рахунок додаткової дотації з бюджету Наталинської ОТГ</t>
  </si>
  <si>
    <t>в т.ч. субвенція з бюджету Наталинської ОТГ</t>
  </si>
  <si>
    <t>в т.ч. з субвенція з бюджету Кегичівського району</t>
  </si>
  <si>
    <t>в т.ч. з субвенція з бюджету Зачепилівського району</t>
  </si>
  <si>
    <t>в т.ч. з субвенція з бюджету Сахновщинського району</t>
  </si>
  <si>
    <t>в т.ч. медична субвенція з бюджету Зачепилівського району</t>
  </si>
  <si>
    <t>Житлово-комунальне господарство</t>
  </si>
  <si>
    <t xml:space="preserve">в т.ч. на розробку «Схема перспективного розвитку систем водопостачання м. Красноград, с.Піщанка, с. Улянівка та с. Наталіне </t>
  </si>
  <si>
    <t>7300</t>
  </si>
  <si>
    <t>8000</t>
  </si>
  <si>
    <t>Інша діяльність</t>
  </si>
  <si>
    <t>Відділ освіти районної державної адміністрації (головний розпорядник)</t>
  </si>
  <si>
    <t>Відділ освіти районної державної адміністрації (відповідальний виконавець)</t>
  </si>
  <si>
    <t>Освіта</t>
  </si>
  <si>
    <t>в т.ч. за рахунок освітньої субвенції з державного бюджету</t>
  </si>
  <si>
    <t>в т.ч. за рахунок додаткової дотації з державного бюджету</t>
  </si>
  <si>
    <t>в т.ч. за рахунок субвенція з Наталинської ОТГ</t>
  </si>
  <si>
    <t>Фiзична культура i спорт</t>
  </si>
  <si>
    <t>УПСЗН районної державної адміністрації (головний розпорядник)</t>
  </si>
  <si>
    <t>УПСЗН районної державної адміністрації (відповідальний виконавець)</t>
  </si>
  <si>
    <t>Соціальний захист та соціальне забезпечення</t>
  </si>
  <si>
    <t>Служба у справах дітей районної державної адміністрації (головний розпорядник)</t>
  </si>
  <si>
    <t>Служба у справах дітей районної державної адміністрації (відповідальний виконавець))</t>
  </si>
  <si>
    <t>Сектор культури і туризму районної державної адміністрації (головний розпорядник)</t>
  </si>
  <si>
    <t>Сектор культури і туризму районної державної адміністрації (відповідальний виконавець)</t>
  </si>
  <si>
    <t>Культура i мистецтво</t>
  </si>
  <si>
    <t>Сектор молоді та спорту районної державної адміністрації (головний розпорядник)</t>
  </si>
  <si>
    <t>Сектор молоді та спорту районної державної адміністрації (відповідальний виконавець)</t>
  </si>
  <si>
    <t>Фінансове управління районної державної адміністрації (головний розпорядник)</t>
  </si>
  <si>
    <t>Фінансове управління районної державної адміністрації (відповідальний виконавець)</t>
  </si>
  <si>
    <t>9000</t>
  </si>
  <si>
    <t>Міжбюджетні трансферти</t>
  </si>
  <si>
    <t>Керуючий справами виконавчого апарату районної ради</t>
  </si>
  <si>
    <t>Додаток 2</t>
  </si>
  <si>
    <t>до рішення районної ради</t>
  </si>
  <si>
    <t xml:space="preserve">від 14 грудня 2017 року № 616-VII </t>
  </si>
  <si>
    <t>(XХХ сесія VII скликання)</t>
  </si>
  <si>
    <t xml:space="preserve">в редакції рішення районної ради </t>
  </si>
  <si>
    <t>(XLІІІ сесія VІІ скликання)</t>
  </si>
  <si>
    <t>від 22 листопада 2018 року № 915-VII</t>
  </si>
  <si>
    <t>К.ФРОЛОВ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</si>
</sst>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10" xfId="0" applyFont="1" applyFill="1" applyBorder="1" applyAlignment="1" quotePrefix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vertical="center" wrapText="1"/>
    </xf>
    <xf numFmtId="0" fontId="18" fillId="0" borderId="10" xfId="53" applyFont="1" applyFill="1" applyBorder="1" applyAlignment="1" quotePrefix="1">
      <alignment horizontal="center" vertical="center" wrapText="1"/>
      <protection/>
    </xf>
    <xf numFmtId="2" fontId="18" fillId="0" borderId="10" xfId="53" applyNumberFormat="1" applyFont="1" applyFill="1" applyBorder="1" applyAlignment="1" quotePrefix="1">
      <alignment horizontal="center" vertical="center" wrapText="1"/>
      <protection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2" fontId="19" fillId="0" borderId="10" xfId="53" applyNumberFormat="1" applyFont="1" applyFill="1" applyBorder="1" applyAlignment="1">
      <alignment vertical="center" wrapText="1"/>
      <protection/>
    </xf>
    <xf numFmtId="2" fontId="19" fillId="0" borderId="10" xfId="0" applyNumberFormat="1" applyFont="1" applyFill="1" applyBorder="1" applyAlignment="1">
      <alignment vertical="center" wrapText="1"/>
    </xf>
    <xf numFmtId="0" fontId="15" fillId="0" borderId="10" xfId="53" applyFont="1" applyFill="1" applyBorder="1" applyAlignment="1" quotePrefix="1">
      <alignment horizontal="center" vertical="center" wrapText="1"/>
      <protection/>
    </xf>
    <xf numFmtId="2" fontId="15" fillId="0" borderId="10" xfId="53" applyNumberFormat="1" applyFont="1" applyFill="1" applyBorder="1" applyAlignment="1" quotePrefix="1">
      <alignment horizontal="center" vertical="center" wrapText="1"/>
      <protection/>
    </xf>
    <xf numFmtId="2" fontId="0" fillId="0" borderId="10" xfId="53" applyNumberFormat="1" applyFont="1" applyFill="1" applyBorder="1" applyAlignment="1">
      <alignment vertical="center" wrapText="1"/>
      <protection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49" fontId="15" fillId="0" borderId="10" xfId="53" applyNumberFormat="1" applyFont="1" applyFill="1" applyBorder="1" applyAlignment="1" quotePrefix="1">
      <alignment horizontal="center" vertical="center" wrapText="1"/>
      <protection/>
    </xf>
    <xf numFmtId="0" fontId="18" fillId="0" borderId="10" xfId="53" applyFont="1" applyFill="1" applyBorder="1" applyAlignment="1">
      <alignment horizontal="center" vertical="center" wrapText="1"/>
      <protection/>
    </xf>
    <xf numFmtId="2" fontId="18" fillId="0" borderId="10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>
      <alignment/>
      <protection/>
    </xf>
    <xf numFmtId="2" fontId="0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15" fillId="0" borderId="10" xfId="0" applyFont="1" applyFill="1" applyBorder="1" applyAlignment="1" quotePrefix="1">
      <alignment horizontal="center" vertical="center" wrapText="1"/>
    </xf>
    <xf numFmtId="2" fontId="15" fillId="0" borderId="10" xfId="0" applyNumberFormat="1" applyFont="1" applyFill="1" applyBorder="1" applyAlignment="1" quotePrefix="1">
      <alignment horizontal="center" vertical="center" wrapText="1"/>
    </xf>
    <xf numFmtId="2" fontId="15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 quotePrefix="1">
      <alignment horizontal="center" vertical="center" wrapText="1"/>
    </xf>
    <xf numFmtId="2" fontId="0" fillId="0" borderId="10" xfId="0" applyNumberFormat="1" applyFill="1" applyBorder="1" applyAlignment="1">
      <alignment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8" fillId="0" borderId="10" xfId="53" applyNumberFormat="1" applyFont="1" applyFill="1" applyBorder="1" applyAlignment="1" quotePrefix="1">
      <alignment vertical="top" wrapText="1"/>
      <protection/>
    </xf>
    <xf numFmtId="2" fontId="15" fillId="0" borderId="10" xfId="0" applyNumberFormat="1" applyFont="1" applyFill="1" applyBorder="1" applyAlignment="1" quotePrefix="1">
      <alignment vertical="top" wrapText="1"/>
    </xf>
    <xf numFmtId="0" fontId="15" fillId="0" borderId="10" xfId="53" applyFont="1" applyFill="1" applyBorder="1" applyAlignment="1">
      <alignment vertical="top" wrapText="1"/>
      <protection/>
    </xf>
    <xf numFmtId="2" fontId="19" fillId="0" borderId="10" xfId="53" applyNumberFormat="1" applyFont="1" applyFill="1" applyBorder="1" applyAlignment="1" quotePrefix="1">
      <alignment vertical="top" wrapText="1"/>
      <protection/>
    </xf>
    <xf numFmtId="2" fontId="0" fillId="0" borderId="10" xfId="0" applyNumberFormat="1" applyFill="1" applyBorder="1" applyAlignment="1" quotePrefix="1">
      <alignment vertical="top" wrapText="1"/>
    </xf>
    <xf numFmtId="2" fontId="18" fillId="0" borderId="10" xfId="53" applyNumberFormat="1" applyFont="1" applyFill="1" applyBorder="1" applyAlignment="1">
      <alignment vertical="top" wrapText="1"/>
      <protection/>
    </xf>
    <xf numFmtId="2" fontId="0" fillId="0" borderId="10" xfId="53" applyNumberFormat="1" applyFont="1" applyFill="1" applyBorder="1" applyAlignment="1">
      <alignment vertical="top" wrapText="1"/>
      <protection/>
    </xf>
    <xf numFmtId="2" fontId="15" fillId="0" borderId="10" xfId="53" applyNumberFormat="1" applyFont="1" applyFill="1" applyBorder="1" applyAlignment="1">
      <alignment vertical="top" wrapText="1"/>
      <protection/>
    </xf>
    <xf numFmtId="2" fontId="15" fillId="0" borderId="10" xfId="53" applyNumberFormat="1" applyFont="1" applyFill="1" applyBorder="1" applyAlignment="1" quotePrefix="1">
      <alignment vertical="top" wrapText="1"/>
      <protection/>
    </xf>
    <xf numFmtId="0" fontId="0" fillId="0" borderId="10" xfId="0" applyFill="1" applyBorder="1" applyAlignment="1">
      <alignment horizontal="center" vertical="center" wrapText="1"/>
    </xf>
    <xf numFmtId="0" fontId="20" fillId="0" borderId="0" xfId="52" applyFont="1" applyFill="1" applyBorder="1" applyAlignment="1">
      <alignment horizontal="right"/>
      <protection/>
    </xf>
    <xf numFmtId="0" fontId="21" fillId="0" borderId="0" xfId="52" applyFont="1" applyFill="1" applyAlignment="1">
      <alignment horizontal="right"/>
      <protection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2"/>
  <sheetViews>
    <sheetView tabSelected="1" view="pageBreakPreview" zoomScale="60" zoomScaleNormal="85" zoomScalePageLayoutView="0" workbookViewId="0" topLeftCell="A172">
      <selection activeCell="A182" sqref="A182:N182"/>
    </sheetView>
  </sheetViews>
  <sheetFormatPr defaultColWidth="9.140625" defaultRowHeight="12.75"/>
  <cols>
    <col min="1" max="3" width="12.00390625" style="19" customWidth="1"/>
    <col min="4" max="4" width="40.7109375" style="19" customWidth="1"/>
    <col min="5" max="5" width="13.57421875" style="19" customWidth="1"/>
    <col min="6" max="6" width="12.421875" style="19" customWidth="1"/>
    <col min="7" max="9" width="11.57421875" style="19" customWidth="1"/>
    <col min="10" max="10" width="12.140625" style="19" customWidth="1"/>
    <col min="11" max="13" width="11.57421875" style="19" customWidth="1"/>
    <col min="14" max="15" width="12.140625" style="19" customWidth="1"/>
    <col min="16" max="16" width="12.57421875" style="19" customWidth="1"/>
    <col min="17" max="16384" width="9.140625" style="19" customWidth="1"/>
  </cols>
  <sheetData>
    <row r="1" spans="11:16" ht="15.75">
      <c r="K1" s="40" t="s">
        <v>400</v>
      </c>
      <c r="L1" s="41"/>
      <c r="M1" s="41"/>
      <c r="N1" s="41"/>
      <c r="O1" s="41"/>
      <c r="P1" s="41"/>
    </row>
    <row r="2" spans="11:16" ht="15.75">
      <c r="K2" s="40" t="s">
        <v>401</v>
      </c>
      <c r="L2" s="41"/>
      <c r="M2" s="41"/>
      <c r="N2" s="41"/>
      <c r="O2" s="41"/>
      <c r="P2" s="41"/>
    </row>
    <row r="3" spans="11:16" ht="15.75">
      <c r="K3" s="40" t="s">
        <v>402</v>
      </c>
      <c r="L3" s="41"/>
      <c r="M3" s="41"/>
      <c r="N3" s="41"/>
      <c r="O3" s="41"/>
      <c r="P3" s="41"/>
    </row>
    <row r="4" spans="11:16" ht="15.75">
      <c r="K4" s="40" t="s">
        <v>403</v>
      </c>
      <c r="L4" s="41"/>
      <c r="M4" s="41"/>
      <c r="N4" s="41"/>
      <c r="O4" s="41"/>
      <c r="P4" s="41"/>
    </row>
    <row r="5" spans="11:16" ht="15.75">
      <c r="K5" s="40" t="s">
        <v>404</v>
      </c>
      <c r="L5" s="41"/>
      <c r="M5" s="41"/>
      <c r="N5" s="41"/>
      <c r="O5" s="41"/>
      <c r="P5" s="41"/>
    </row>
    <row r="6" spans="11:16" ht="15.75">
      <c r="K6" s="40" t="s">
        <v>406</v>
      </c>
      <c r="L6" s="41"/>
      <c r="M6" s="41"/>
      <c r="N6" s="41"/>
      <c r="O6" s="41"/>
      <c r="P6" s="41"/>
    </row>
    <row r="7" spans="11:16" ht="15.75">
      <c r="K7" s="40" t="s">
        <v>405</v>
      </c>
      <c r="L7" s="41"/>
      <c r="M7" s="41"/>
      <c r="N7" s="41"/>
      <c r="O7" s="41"/>
      <c r="P7" s="41"/>
    </row>
    <row r="9" spans="1:16" ht="12.75">
      <c r="A9" s="42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</row>
    <row r="10" spans="1:16" ht="12.75">
      <c r="A10" s="42" t="s">
        <v>358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</row>
    <row r="11" ht="12.75">
      <c r="P11" s="20" t="s">
        <v>1</v>
      </c>
    </row>
    <row r="12" spans="1:16" ht="12.75">
      <c r="A12" s="46" t="s">
        <v>2</v>
      </c>
      <c r="B12" s="46" t="s">
        <v>3</v>
      </c>
      <c r="C12" s="46" t="s">
        <v>4</v>
      </c>
      <c r="D12" s="39" t="s">
        <v>5</v>
      </c>
      <c r="E12" s="39" t="s">
        <v>6</v>
      </c>
      <c r="F12" s="39"/>
      <c r="G12" s="39"/>
      <c r="H12" s="39"/>
      <c r="I12" s="39"/>
      <c r="J12" s="39" t="s">
        <v>13</v>
      </c>
      <c r="K12" s="39"/>
      <c r="L12" s="39"/>
      <c r="M12" s="39"/>
      <c r="N12" s="39"/>
      <c r="O12" s="39"/>
      <c r="P12" s="39" t="s">
        <v>15</v>
      </c>
    </row>
    <row r="13" spans="1:16" ht="12.75">
      <c r="A13" s="39"/>
      <c r="B13" s="39"/>
      <c r="C13" s="39"/>
      <c r="D13" s="39"/>
      <c r="E13" s="39" t="s">
        <v>7</v>
      </c>
      <c r="F13" s="39" t="s">
        <v>8</v>
      </c>
      <c r="G13" s="39" t="s">
        <v>9</v>
      </c>
      <c r="H13" s="39"/>
      <c r="I13" s="39" t="s">
        <v>12</v>
      </c>
      <c r="J13" s="39" t="s">
        <v>7</v>
      </c>
      <c r="K13" s="39" t="s">
        <v>8</v>
      </c>
      <c r="L13" s="39" t="s">
        <v>9</v>
      </c>
      <c r="M13" s="39"/>
      <c r="N13" s="39" t="s">
        <v>12</v>
      </c>
      <c r="O13" s="21" t="s">
        <v>9</v>
      </c>
      <c r="P13" s="39"/>
    </row>
    <row r="14" spans="1:16" ht="12.75">
      <c r="A14" s="39"/>
      <c r="B14" s="39"/>
      <c r="C14" s="39"/>
      <c r="D14" s="39"/>
      <c r="E14" s="39"/>
      <c r="F14" s="39"/>
      <c r="G14" s="39" t="s">
        <v>10</v>
      </c>
      <c r="H14" s="39" t="s">
        <v>11</v>
      </c>
      <c r="I14" s="39"/>
      <c r="J14" s="39"/>
      <c r="K14" s="39"/>
      <c r="L14" s="39" t="s">
        <v>10</v>
      </c>
      <c r="M14" s="39" t="s">
        <v>11</v>
      </c>
      <c r="N14" s="39"/>
      <c r="O14" s="39" t="s">
        <v>14</v>
      </c>
      <c r="P14" s="39"/>
    </row>
    <row r="15" spans="1:16" ht="44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2.75">
      <c r="A16" s="21">
        <v>1</v>
      </c>
      <c r="B16" s="21">
        <v>2</v>
      </c>
      <c r="C16" s="21">
        <v>3</v>
      </c>
      <c r="D16" s="21">
        <v>4</v>
      </c>
      <c r="E16" s="21">
        <v>5</v>
      </c>
      <c r="F16" s="21">
        <v>6</v>
      </c>
      <c r="G16" s="21">
        <v>7</v>
      </c>
      <c r="H16" s="21">
        <v>8</v>
      </c>
      <c r="I16" s="21">
        <v>9</v>
      </c>
      <c r="J16" s="21">
        <v>10</v>
      </c>
      <c r="K16" s="21">
        <v>11</v>
      </c>
      <c r="L16" s="21">
        <v>12</v>
      </c>
      <c r="M16" s="21">
        <v>13</v>
      </c>
      <c r="N16" s="21">
        <v>14</v>
      </c>
      <c r="O16" s="21">
        <v>15</v>
      </c>
      <c r="P16" s="21">
        <v>16</v>
      </c>
    </row>
    <row r="17" spans="1:16" ht="25.5">
      <c r="A17" s="1" t="s">
        <v>16</v>
      </c>
      <c r="B17" s="2"/>
      <c r="C17" s="3"/>
      <c r="D17" s="30" t="s">
        <v>359</v>
      </c>
      <c r="E17" s="4">
        <v>2861953</v>
      </c>
      <c r="F17" s="4">
        <v>2861953</v>
      </c>
      <c r="G17" s="4">
        <v>1608568</v>
      </c>
      <c r="H17" s="4">
        <v>270000</v>
      </c>
      <c r="I17" s="4">
        <v>0</v>
      </c>
      <c r="J17" s="4">
        <v>258400</v>
      </c>
      <c r="K17" s="4">
        <v>0</v>
      </c>
      <c r="L17" s="4">
        <v>0</v>
      </c>
      <c r="M17" s="4">
        <v>0</v>
      </c>
      <c r="N17" s="4">
        <v>258400</v>
      </c>
      <c r="O17" s="4">
        <v>258400</v>
      </c>
      <c r="P17" s="4">
        <f aca="true" t="shared" si="0" ref="P17:P25">E17+J17</f>
        <v>3120353</v>
      </c>
    </row>
    <row r="18" spans="1:16" ht="25.5">
      <c r="A18" s="1" t="s">
        <v>17</v>
      </c>
      <c r="B18" s="2"/>
      <c r="C18" s="3"/>
      <c r="D18" s="30" t="s">
        <v>360</v>
      </c>
      <c r="E18" s="4">
        <v>2861953</v>
      </c>
      <c r="F18" s="4">
        <v>2861953</v>
      </c>
      <c r="G18" s="4">
        <v>1608568</v>
      </c>
      <c r="H18" s="4">
        <v>270000</v>
      </c>
      <c r="I18" s="4">
        <v>0</v>
      </c>
      <c r="J18" s="4">
        <v>258400</v>
      </c>
      <c r="K18" s="4">
        <v>0</v>
      </c>
      <c r="L18" s="4">
        <v>0</v>
      </c>
      <c r="M18" s="4">
        <v>0</v>
      </c>
      <c r="N18" s="4">
        <v>258400</v>
      </c>
      <c r="O18" s="4">
        <v>258400</v>
      </c>
      <c r="P18" s="4">
        <f t="shared" si="0"/>
        <v>3120353</v>
      </c>
    </row>
    <row r="19" spans="1:16" ht="63.75">
      <c r="A19" s="22" t="s">
        <v>18</v>
      </c>
      <c r="B19" s="22" t="s">
        <v>20</v>
      </c>
      <c r="C19" s="23" t="s">
        <v>19</v>
      </c>
      <c r="D19" s="31" t="s">
        <v>21</v>
      </c>
      <c r="E19" s="24">
        <v>2537953</v>
      </c>
      <c r="F19" s="24">
        <v>2537953</v>
      </c>
      <c r="G19" s="24">
        <v>1608568</v>
      </c>
      <c r="H19" s="24">
        <v>258000</v>
      </c>
      <c r="I19" s="24">
        <v>0</v>
      </c>
      <c r="J19" s="24">
        <v>258400</v>
      </c>
      <c r="K19" s="24">
        <v>0</v>
      </c>
      <c r="L19" s="24">
        <v>0</v>
      </c>
      <c r="M19" s="24">
        <v>0</v>
      </c>
      <c r="N19" s="24">
        <v>258400</v>
      </c>
      <c r="O19" s="24">
        <v>258400</v>
      </c>
      <c r="P19" s="24">
        <f t="shared" si="0"/>
        <v>2796353</v>
      </c>
    </row>
    <row r="20" spans="1:16" ht="12.75">
      <c r="A20" s="22"/>
      <c r="B20" s="5">
        <v>7300</v>
      </c>
      <c r="C20" s="6"/>
      <c r="D20" s="32" t="s">
        <v>361</v>
      </c>
      <c r="E20" s="24">
        <f>E21</f>
        <v>409000</v>
      </c>
      <c r="F20" s="24">
        <f aca="true" t="shared" si="1" ref="F20:O20">F21</f>
        <v>409000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4">
        <f t="shared" si="1"/>
        <v>0</v>
      </c>
      <c r="K20" s="24">
        <f t="shared" si="1"/>
        <v>0</v>
      </c>
      <c r="L20" s="24">
        <f t="shared" si="1"/>
        <v>0</v>
      </c>
      <c r="M20" s="24">
        <f t="shared" si="1"/>
        <v>0</v>
      </c>
      <c r="N20" s="24">
        <f t="shared" si="1"/>
        <v>0</v>
      </c>
      <c r="O20" s="24">
        <f t="shared" si="1"/>
        <v>0</v>
      </c>
      <c r="P20" s="24">
        <f t="shared" si="0"/>
        <v>409000</v>
      </c>
    </row>
    <row r="21" spans="1:16" ht="25.5">
      <c r="A21" s="22" t="s">
        <v>22</v>
      </c>
      <c r="B21" s="22" t="s">
        <v>24</v>
      </c>
      <c r="C21" s="23" t="s">
        <v>23</v>
      </c>
      <c r="D21" s="31" t="s">
        <v>25</v>
      </c>
      <c r="E21" s="24">
        <v>409000</v>
      </c>
      <c r="F21" s="24">
        <v>409000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f t="shared" si="0"/>
        <v>409000</v>
      </c>
    </row>
    <row r="22" spans="1:16" ht="25.5">
      <c r="A22" s="1" t="s">
        <v>26</v>
      </c>
      <c r="B22" s="2"/>
      <c r="C22" s="3"/>
      <c r="D22" s="30" t="s">
        <v>362</v>
      </c>
      <c r="E22" s="4">
        <v>74271014</v>
      </c>
      <c r="F22" s="4">
        <v>72569868</v>
      </c>
      <c r="G22" s="4">
        <v>0</v>
      </c>
      <c r="H22" s="4">
        <v>0</v>
      </c>
      <c r="I22" s="4">
        <v>1701146</v>
      </c>
      <c r="J22" s="4">
        <v>59739318</v>
      </c>
      <c r="K22" s="4">
        <v>395500</v>
      </c>
      <c r="L22" s="4">
        <v>0</v>
      </c>
      <c r="M22" s="4">
        <v>0</v>
      </c>
      <c r="N22" s="4">
        <v>59343818</v>
      </c>
      <c r="O22" s="4">
        <v>57343818</v>
      </c>
      <c r="P22" s="4">
        <f t="shared" si="0"/>
        <v>134010332</v>
      </c>
    </row>
    <row r="23" spans="1:16" ht="25.5">
      <c r="A23" s="1" t="s">
        <v>27</v>
      </c>
      <c r="B23" s="2"/>
      <c r="C23" s="3"/>
      <c r="D23" s="30" t="s">
        <v>363</v>
      </c>
      <c r="E23" s="4">
        <v>74271014</v>
      </c>
      <c r="F23" s="4">
        <v>72569868</v>
      </c>
      <c r="G23" s="4">
        <v>0</v>
      </c>
      <c r="H23" s="4">
        <v>0</v>
      </c>
      <c r="I23" s="4">
        <v>1701146</v>
      </c>
      <c r="J23" s="4">
        <v>59739318</v>
      </c>
      <c r="K23" s="4">
        <v>395500</v>
      </c>
      <c r="L23" s="4">
        <v>0</v>
      </c>
      <c r="M23" s="4">
        <v>0</v>
      </c>
      <c r="N23" s="4">
        <v>59343818</v>
      </c>
      <c r="O23" s="4">
        <v>57343818</v>
      </c>
      <c r="P23" s="4">
        <f t="shared" si="0"/>
        <v>134010332</v>
      </c>
    </row>
    <row r="24" spans="1:16" ht="12.75">
      <c r="A24" s="1"/>
      <c r="B24" s="7">
        <v>2000</v>
      </c>
      <c r="C24" s="7"/>
      <c r="D24" s="30" t="s">
        <v>364</v>
      </c>
      <c r="E24" s="4">
        <f aca="true" t="shared" si="2" ref="E24:O24">E25+E33+E37</f>
        <v>55730017</v>
      </c>
      <c r="F24" s="4">
        <f t="shared" si="2"/>
        <v>55730017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18005118</v>
      </c>
      <c r="K24" s="4">
        <f t="shared" si="2"/>
        <v>395500</v>
      </c>
      <c r="L24" s="4">
        <f t="shared" si="2"/>
        <v>0</v>
      </c>
      <c r="M24" s="4">
        <f t="shared" si="2"/>
        <v>0</v>
      </c>
      <c r="N24" s="4">
        <f t="shared" si="2"/>
        <v>17609618</v>
      </c>
      <c r="O24" s="4">
        <f t="shared" si="2"/>
        <v>17609618</v>
      </c>
      <c r="P24" s="4">
        <f t="shared" si="0"/>
        <v>73735135</v>
      </c>
    </row>
    <row r="25" spans="1:16" ht="25.5">
      <c r="A25" s="22" t="s">
        <v>28</v>
      </c>
      <c r="B25" s="22" t="s">
        <v>30</v>
      </c>
      <c r="C25" s="23" t="s">
        <v>29</v>
      </c>
      <c r="D25" s="31" t="s">
        <v>31</v>
      </c>
      <c r="E25" s="24">
        <v>52716383</v>
      </c>
      <c r="F25" s="24">
        <v>52716383</v>
      </c>
      <c r="G25" s="24">
        <v>0</v>
      </c>
      <c r="H25" s="24">
        <v>0</v>
      </c>
      <c r="I25" s="24">
        <v>0</v>
      </c>
      <c r="J25" s="24">
        <v>18005118</v>
      </c>
      <c r="K25" s="24">
        <v>395500</v>
      </c>
      <c r="L25" s="24">
        <v>0</v>
      </c>
      <c r="M25" s="24">
        <v>0</v>
      </c>
      <c r="N25" s="24">
        <v>17609618</v>
      </c>
      <c r="O25" s="24">
        <v>17609618</v>
      </c>
      <c r="P25" s="24">
        <f t="shared" si="0"/>
        <v>70721501</v>
      </c>
    </row>
    <row r="26" spans="1:16" ht="25.5">
      <c r="A26" s="22"/>
      <c r="B26" s="22"/>
      <c r="C26" s="23"/>
      <c r="D26" s="33" t="s">
        <v>365</v>
      </c>
      <c r="E26" s="8">
        <v>23778270</v>
      </c>
      <c r="F26" s="8">
        <v>23778270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24">
        <f aca="true" t="shared" si="3" ref="P26:P32">E26+J26</f>
        <v>23778270</v>
      </c>
    </row>
    <row r="27" spans="1:16" ht="25.5">
      <c r="A27" s="22"/>
      <c r="B27" s="22"/>
      <c r="C27" s="23"/>
      <c r="D27" s="33" t="s">
        <v>366</v>
      </c>
      <c r="E27" s="8">
        <v>3946600</v>
      </c>
      <c r="F27" s="8">
        <v>3946600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24">
        <f t="shared" si="3"/>
        <v>3946600</v>
      </c>
    </row>
    <row r="28" spans="1:16" ht="25.5">
      <c r="A28" s="22"/>
      <c r="B28" s="22"/>
      <c r="C28" s="23"/>
      <c r="D28" s="33" t="s">
        <v>367</v>
      </c>
      <c r="E28" s="8">
        <v>283581</v>
      </c>
      <c r="F28" s="8">
        <v>283581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24">
        <f t="shared" si="3"/>
        <v>283581</v>
      </c>
    </row>
    <row r="29" spans="1:16" ht="12.75">
      <c r="A29" s="22"/>
      <c r="B29" s="22"/>
      <c r="C29" s="23"/>
      <c r="D29" s="33" t="s">
        <v>368</v>
      </c>
      <c r="E29" s="8">
        <v>2771680</v>
      </c>
      <c r="F29" s="8">
        <v>2771680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24">
        <f t="shared" si="3"/>
        <v>2771680</v>
      </c>
    </row>
    <row r="30" spans="1:16" ht="25.5">
      <c r="A30" s="22"/>
      <c r="B30" s="22"/>
      <c r="C30" s="23"/>
      <c r="D30" s="33" t="s">
        <v>369</v>
      </c>
      <c r="E30" s="8">
        <v>33500</v>
      </c>
      <c r="F30" s="8">
        <v>33500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24">
        <f t="shared" si="3"/>
        <v>33500</v>
      </c>
    </row>
    <row r="31" spans="1:16" ht="25.5">
      <c r="A31" s="22"/>
      <c r="B31" s="22"/>
      <c r="C31" s="23"/>
      <c r="D31" s="33" t="s">
        <v>370</v>
      </c>
      <c r="E31" s="8">
        <v>21000</v>
      </c>
      <c r="F31" s="8">
        <v>21000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24">
        <f t="shared" si="3"/>
        <v>21000</v>
      </c>
    </row>
    <row r="32" spans="1:16" ht="25.5">
      <c r="A32" s="22"/>
      <c r="B32" s="22"/>
      <c r="C32" s="23"/>
      <c r="D32" s="33" t="s">
        <v>371</v>
      </c>
      <c r="E32" s="8">
        <v>305000</v>
      </c>
      <c r="F32" s="8">
        <v>305000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24">
        <f t="shared" si="3"/>
        <v>305000</v>
      </c>
    </row>
    <row r="33" spans="1:16" ht="25.5">
      <c r="A33" s="25" t="s">
        <v>32</v>
      </c>
      <c r="B33" s="25" t="s">
        <v>34</v>
      </c>
      <c r="C33" s="26" t="s">
        <v>33</v>
      </c>
      <c r="D33" s="33" t="s">
        <v>372</v>
      </c>
      <c r="E33" s="4">
        <v>20000</v>
      </c>
      <c r="F33" s="4">
        <v>20000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27">
        <f aca="true" t="shared" si="4" ref="P33:P64">E33+J33</f>
        <v>20000</v>
      </c>
    </row>
    <row r="34" spans="1:16" ht="25.5">
      <c r="A34" s="25"/>
      <c r="B34" s="25"/>
      <c r="C34" s="26"/>
      <c r="D34" s="33" t="s">
        <v>365</v>
      </c>
      <c r="E34" s="8">
        <v>7360130</v>
      </c>
      <c r="F34" s="8">
        <v>7360130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27">
        <f t="shared" si="4"/>
        <v>7360130</v>
      </c>
    </row>
    <row r="35" spans="1:16" ht="25.5">
      <c r="A35" s="25"/>
      <c r="B35" s="25"/>
      <c r="C35" s="26"/>
      <c r="D35" s="33" t="s">
        <v>366</v>
      </c>
      <c r="E35" s="8">
        <v>1422034</v>
      </c>
      <c r="F35" s="8">
        <v>1422034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27">
        <f t="shared" si="4"/>
        <v>1422034</v>
      </c>
    </row>
    <row r="36" spans="1:16" ht="25.5">
      <c r="A36" s="25"/>
      <c r="B36" s="25"/>
      <c r="C36" s="26"/>
      <c r="D36" s="33" t="s">
        <v>367</v>
      </c>
      <c r="E36" s="8">
        <v>100748</v>
      </c>
      <c r="F36" s="8">
        <v>100748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27">
        <f t="shared" si="4"/>
        <v>100748</v>
      </c>
    </row>
    <row r="37" spans="1:16" ht="25.5">
      <c r="A37" s="22" t="s">
        <v>35</v>
      </c>
      <c r="B37" s="22" t="s">
        <v>36</v>
      </c>
      <c r="C37" s="28"/>
      <c r="D37" s="31" t="s">
        <v>37</v>
      </c>
      <c r="E37" s="24">
        <v>2993634</v>
      </c>
      <c r="F37" s="24">
        <v>2993634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f t="shared" si="4"/>
        <v>2993634</v>
      </c>
    </row>
    <row r="38" spans="1:16" ht="25.5">
      <c r="A38" s="25" t="s">
        <v>38</v>
      </c>
      <c r="B38" s="25" t="s">
        <v>40</v>
      </c>
      <c r="C38" s="26" t="s">
        <v>39</v>
      </c>
      <c r="D38" s="34" t="s">
        <v>41</v>
      </c>
      <c r="E38" s="27">
        <v>1558516</v>
      </c>
      <c r="F38" s="27">
        <v>1558516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f t="shared" si="4"/>
        <v>1558516</v>
      </c>
    </row>
    <row r="39" spans="1:16" ht="25.5">
      <c r="A39" s="25"/>
      <c r="B39" s="25"/>
      <c r="C39" s="26"/>
      <c r="D39" s="33" t="s">
        <v>365</v>
      </c>
      <c r="E39" s="8">
        <v>518516</v>
      </c>
      <c r="F39" s="8">
        <v>518516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27">
        <f t="shared" si="4"/>
        <v>518516</v>
      </c>
    </row>
    <row r="40" spans="1:16" ht="25.5">
      <c r="A40" s="25" t="s">
        <v>42</v>
      </c>
      <c r="B40" s="25" t="s">
        <v>43</v>
      </c>
      <c r="C40" s="26" t="s">
        <v>39</v>
      </c>
      <c r="D40" s="34" t="s">
        <v>44</v>
      </c>
      <c r="E40" s="27">
        <v>1435118</v>
      </c>
      <c r="F40" s="27">
        <v>1435118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f t="shared" si="4"/>
        <v>1435118</v>
      </c>
    </row>
    <row r="41" spans="1:16" ht="25.5">
      <c r="A41" s="25"/>
      <c r="B41" s="25"/>
      <c r="C41" s="26"/>
      <c r="D41" s="33" t="s">
        <v>365</v>
      </c>
      <c r="E41" s="8">
        <v>1435118</v>
      </c>
      <c r="F41" s="8">
        <v>1435118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27">
        <f t="shared" si="4"/>
        <v>1435118</v>
      </c>
    </row>
    <row r="42" spans="1:16" ht="12.75">
      <c r="A42" s="25"/>
      <c r="B42" s="10">
        <v>6000</v>
      </c>
      <c r="C42" s="11"/>
      <c r="D42" s="35" t="s">
        <v>373</v>
      </c>
      <c r="E42" s="8">
        <f>E43+E47</f>
        <v>1701146</v>
      </c>
      <c r="F42" s="8">
        <f aca="true" t="shared" si="5" ref="F42:O42">F43+F47</f>
        <v>0</v>
      </c>
      <c r="G42" s="8">
        <f t="shared" si="5"/>
        <v>0</v>
      </c>
      <c r="H42" s="8">
        <f t="shared" si="5"/>
        <v>0</v>
      </c>
      <c r="I42" s="8">
        <f t="shared" si="5"/>
        <v>1701146</v>
      </c>
      <c r="J42" s="8">
        <f t="shared" si="5"/>
        <v>4688877</v>
      </c>
      <c r="K42" s="8">
        <f t="shared" si="5"/>
        <v>0</v>
      </c>
      <c r="L42" s="8">
        <f t="shared" si="5"/>
        <v>0</v>
      </c>
      <c r="M42" s="8">
        <f t="shared" si="5"/>
        <v>0</v>
      </c>
      <c r="N42" s="8">
        <f t="shared" si="5"/>
        <v>4688877</v>
      </c>
      <c r="O42" s="8">
        <f t="shared" si="5"/>
        <v>4688877</v>
      </c>
      <c r="P42" s="27">
        <f t="shared" si="4"/>
        <v>6390023</v>
      </c>
    </row>
    <row r="43" spans="1:16" ht="25.5">
      <c r="A43" s="22" t="s">
        <v>45</v>
      </c>
      <c r="B43" s="22" t="s">
        <v>46</v>
      </c>
      <c r="C43" s="28"/>
      <c r="D43" s="31" t="s">
        <v>47</v>
      </c>
      <c r="E43" s="24">
        <v>1701146</v>
      </c>
      <c r="F43" s="24">
        <v>0</v>
      </c>
      <c r="G43" s="24">
        <v>0</v>
      </c>
      <c r="H43" s="24">
        <v>0</v>
      </c>
      <c r="I43" s="24">
        <v>1701146</v>
      </c>
      <c r="J43" s="24">
        <v>4008877</v>
      </c>
      <c r="K43" s="24">
        <v>0</v>
      </c>
      <c r="L43" s="24">
        <v>0</v>
      </c>
      <c r="M43" s="24">
        <v>0</v>
      </c>
      <c r="N43" s="24">
        <v>4008877</v>
      </c>
      <c r="O43" s="24">
        <v>4008877</v>
      </c>
      <c r="P43" s="24">
        <f t="shared" si="4"/>
        <v>5710023</v>
      </c>
    </row>
    <row r="44" spans="1:16" ht="25.5">
      <c r="A44" s="25" t="s">
        <v>48</v>
      </c>
      <c r="B44" s="25" t="s">
        <v>50</v>
      </c>
      <c r="C44" s="26" t="s">
        <v>49</v>
      </c>
      <c r="D44" s="34" t="s">
        <v>51</v>
      </c>
      <c r="E44" s="27">
        <v>1036300</v>
      </c>
      <c r="F44" s="27">
        <v>0</v>
      </c>
      <c r="G44" s="27">
        <v>0</v>
      </c>
      <c r="H44" s="27">
        <v>0</v>
      </c>
      <c r="I44" s="27">
        <v>1036300</v>
      </c>
      <c r="J44" s="27">
        <v>3510000</v>
      </c>
      <c r="K44" s="27">
        <v>0</v>
      </c>
      <c r="L44" s="27">
        <v>0</v>
      </c>
      <c r="M44" s="27">
        <v>0</v>
      </c>
      <c r="N44" s="27">
        <v>3510000</v>
      </c>
      <c r="O44" s="27">
        <v>3510000</v>
      </c>
      <c r="P44" s="27">
        <f t="shared" si="4"/>
        <v>4546300</v>
      </c>
    </row>
    <row r="45" spans="1:16" ht="25.5">
      <c r="A45" s="25" t="s">
        <v>52</v>
      </c>
      <c r="B45" s="25" t="s">
        <v>53</v>
      </c>
      <c r="C45" s="26" t="s">
        <v>49</v>
      </c>
      <c r="D45" s="34" t="s">
        <v>54</v>
      </c>
      <c r="E45" s="27">
        <v>664846</v>
      </c>
      <c r="F45" s="27">
        <v>0</v>
      </c>
      <c r="G45" s="27">
        <v>0</v>
      </c>
      <c r="H45" s="27">
        <v>0</v>
      </c>
      <c r="I45" s="27">
        <v>664846</v>
      </c>
      <c r="J45" s="27">
        <v>498877</v>
      </c>
      <c r="K45" s="27">
        <v>0</v>
      </c>
      <c r="L45" s="27">
        <v>0</v>
      </c>
      <c r="M45" s="27">
        <v>0</v>
      </c>
      <c r="N45" s="27">
        <v>498877</v>
      </c>
      <c r="O45" s="27">
        <v>498877</v>
      </c>
      <c r="P45" s="27">
        <f t="shared" si="4"/>
        <v>1163723</v>
      </c>
    </row>
    <row r="46" spans="1:16" ht="41.25" customHeight="1">
      <c r="A46" s="25"/>
      <c r="B46" s="25"/>
      <c r="C46" s="26"/>
      <c r="D46" s="36" t="s">
        <v>374</v>
      </c>
      <c r="E46" s="12">
        <v>199496</v>
      </c>
      <c r="F46" s="12">
        <v>199496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27">
        <f t="shared" si="4"/>
        <v>199496</v>
      </c>
    </row>
    <row r="47" spans="1:16" ht="51">
      <c r="A47" s="22" t="s">
        <v>55</v>
      </c>
      <c r="B47" s="22" t="s">
        <v>56</v>
      </c>
      <c r="C47" s="23" t="s">
        <v>49</v>
      </c>
      <c r="D47" s="31" t="s">
        <v>57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680000</v>
      </c>
      <c r="K47" s="24">
        <v>0</v>
      </c>
      <c r="L47" s="24">
        <v>0</v>
      </c>
      <c r="M47" s="24">
        <v>0</v>
      </c>
      <c r="N47" s="24">
        <v>680000</v>
      </c>
      <c r="O47" s="24">
        <v>680000</v>
      </c>
      <c r="P47" s="24">
        <f t="shared" si="4"/>
        <v>680000</v>
      </c>
    </row>
    <row r="48" spans="1:16" ht="12.75">
      <c r="A48" s="22"/>
      <c r="B48" s="13" t="s">
        <v>375</v>
      </c>
      <c r="C48" s="14"/>
      <c r="D48" s="32" t="s">
        <v>361</v>
      </c>
      <c r="E48" s="24">
        <f>E49+E50+E52+E56</f>
        <v>448000</v>
      </c>
      <c r="F48" s="24">
        <f aca="true" t="shared" si="6" ref="F48:O48">F49+F50+F52+F56</f>
        <v>448000</v>
      </c>
      <c r="G48" s="24">
        <f t="shared" si="6"/>
        <v>0</v>
      </c>
      <c r="H48" s="24">
        <f t="shared" si="6"/>
        <v>0</v>
      </c>
      <c r="I48" s="24">
        <f t="shared" si="6"/>
        <v>0</v>
      </c>
      <c r="J48" s="24">
        <f t="shared" si="6"/>
        <v>30044465</v>
      </c>
      <c r="K48" s="24">
        <f t="shared" si="6"/>
        <v>0</v>
      </c>
      <c r="L48" s="24">
        <f t="shared" si="6"/>
        <v>0</v>
      </c>
      <c r="M48" s="24">
        <f t="shared" si="6"/>
        <v>0</v>
      </c>
      <c r="N48" s="24">
        <f t="shared" si="6"/>
        <v>30044465</v>
      </c>
      <c r="O48" s="24">
        <f t="shared" si="6"/>
        <v>30044465</v>
      </c>
      <c r="P48" s="24">
        <f t="shared" si="4"/>
        <v>30492465</v>
      </c>
    </row>
    <row r="49" spans="1:16" ht="25.5">
      <c r="A49" s="22" t="s">
        <v>58</v>
      </c>
      <c r="B49" s="22" t="s">
        <v>60</v>
      </c>
      <c r="C49" s="23" t="s">
        <v>59</v>
      </c>
      <c r="D49" s="31" t="s">
        <v>61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1825139</v>
      </c>
      <c r="K49" s="24">
        <v>0</v>
      </c>
      <c r="L49" s="24">
        <v>0</v>
      </c>
      <c r="M49" s="24">
        <v>0</v>
      </c>
      <c r="N49" s="24">
        <v>1825139</v>
      </c>
      <c r="O49" s="24">
        <v>1825139</v>
      </c>
      <c r="P49" s="24">
        <f t="shared" si="4"/>
        <v>1825139</v>
      </c>
    </row>
    <row r="50" spans="1:16" ht="25.5">
      <c r="A50" s="22" t="s">
        <v>62</v>
      </c>
      <c r="B50" s="22" t="s">
        <v>63</v>
      </c>
      <c r="C50" s="28"/>
      <c r="D50" s="31" t="s">
        <v>64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920000</v>
      </c>
      <c r="K50" s="24">
        <v>0</v>
      </c>
      <c r="L50" s="24">
        <v>0</v>
      </c>
      <c r="M50" s="24">
        <v>0</v>
      </c>
      <c r="N50" s="24">
        <v>920000</v>
      </c>
      <c r="O50" s="24">
        <v>920000</v>
      </c>
      <c r="P50" s="24">
        <f t="shared" si="4"/>
        <v>920000</v>
      </c>
    </row>
    <row r="51" spans="1:16" ht="12.75">
      <c r="A51" s="25" t="s">
        <v>65</v>
      </c>
      <c r="B51" s="25" t="s">
        <v>66</v>
      </c>
      <c r="C51" s="26" t="s">
        <v>59</v>
      </c>
      <c r="D51" s="34" t="s">
        <v>67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920000</v>
      </c>
      <c r="K51" s="27">
        <v>0</v>
      </c>
      <c r="L51" s="27">
        <v>0</v>
      </c>
      <c r="M51" s="27">
        <v>0</v>
      </c>
      <c r="N51" s="27">
        <v>920000</v>
      </c>
      <c r="O51" s="27">
        <v>920000</v>
      </c>
      <c r="P51" s="27">
        <f t="shared" si="4"/>
        <v>920000</v>
      </c>
    </row>
    <row r="52" spans="1:16" ht="12.75">
      <c r="A52" s="22" t="s">
        <v>68</v>
      </c>
      <c r="B52" s="22" t="s">
        <v>69</v>
      </c>
      <c r="C52" s="28"/>
      <c r="D52" s="31" t="s">
        <v>70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27299326</v>
      </c>
      <c r="K52" s="24">
        <v>0</v>
      </c>
      <c r="L52" s="24">
        <v>0</v>
      </c>
      <c r="M52" s="24">
        <v>0</v>
      </c>
      <c r="N52" s="24">
        <v>27299326</v>
      </c>
      <c r="O52" s="24">
        <v>27299326</v>
      </c>
      <c r="P52" s="24">
        <f t="shared" si="4"/>
        <v>27299326</v>
      </c>
    </row>
    <row r="53" spans="1:16" ht="38.25">
      <c r="A53" s="25" t="s">
        <v>71</v>
      </c>
      <c r="B53" s="25" t="s">
        <v>72</v>
      </c>
      <c r="C53" s="26" t="s">
        <v>23</v>
      </c>
      <c r="D53" s="34" t="s">
        <v>73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6120320</v>
      </c>
      <c r="K53" s="27">
        <v>0</v>
      </c>
      <c r="L53" s="27">
        <v>0</v>
      </c>
      <c r="M53" s="27">
        <v>0</v>
      </c>
      <c r="N53" s="27">
        <v>6120320</v>
      </c>
      <c r="O53" s="27">
        <v>6120320</v>
      </c>
      <c r="P53" s="27">
        <f t="shared" si="4"/>
        <v>6120320</v>
      </c>
    </row>
    <row r="54" spans="1:16" ht="39.75" customHeight="1">
      <c r="A54" s="25" t="s">
        <v>74</v>
      </c>
      <c r="B54" s="25" t="s">
        <v>75</v>
      </c>
      <c r="C54" s="26" t="s">
        <v>23</v>
      </c>
      <c r="D54" s="34" t="s">
        <v>76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13577778</v>
      </c>
      <c r="K54" s="27">
        <v>0</v>
      </c>
      <c r="L54" s="27">
        <v>0</v>
      </c>
      <c r="M54" s="27">
        <v>0</v>
      </c>
      <c r="N54" s="27">
        <v>13577778</v>
      </c>
      <c r="O54" s="27">
        <v>13577778</v>
      </c>
      <c r="P54" s="27">
        <f t="shared" si="4"/>
        <v>13577778</v>
      </c>
    </row>
    <row r="55" spans="1:16" ht="25.5">
      <c r="A55" s="25" t="s">
        <v>77</v>
      </c>
      <c r="B55" s="25" t="s">
        <v>78</v>
      </c>
      <c r="C55" s="26" t="s">
        <v>23</v>
      </c>
      <c r="D55" s="34" t="s">
        <v>79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7601228</v>
      </c>
      <c r="K55" s="27">
        <v>0</v>
      </c>
      <c r="L55" s="27">
        <v>0</v>
      </c>
      <c r="M55" s="27">
        <v>0</v>
      </c>
      <c r="N55" s="27">
        <v>7601228</v>
      </c>
      <c r="O55" s="27">
        <v>7601228</v>
      </c>
      <c r="P55" s="27">
        <f t="shared" si="4"/>
        <v>7601228</v>
      </c>
    </row>
    <row r="56" spans="1:16" ht="25.5">
      <c r="A56" s="22" t="s">
        <v>80</v>
      </c>
      <c r="B56" s="22" t="s">
        <v>24</v>
      </c>
      <c r="C56" s="23" t="s">
        <v>23</v>
      </c>
      <c r="D56" s="31" t="s">
        <v>25</v>
      </c>
      <c r="E56" s="24">
        <v>448000</v>
      </c>
      <c r="F56" s="24">
        <v>448000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f t="shared" si="4"/>
        <v>448000</v>
      </c>
    </row>
    <row r="57" spans="1:16" ht="12.75">
      <c r="A57" s="22"/>
      <c r="B57" s="13" t="s">
        <v>376</v>
      </c>
      <c r="C57" s="13"/>
      <c r="D57" s="37" t="s">
        <v>377</v>
      </c>
      <c r="E57" s="24">
        <f>E58+E59</f>
        <v>60000</v>
      </c>
      <c r="F57" s="24">
        <f aca="true" t="shared" si="7" ref="F57:O57">F58+F59</f>
        <v>60000</v>
      </c>
      <c r="G57" s="24">
        <f t="shared" si="7"/>
        <v>0</v>
      </c>
      <c r="H57" s="24">
        <f t="shared" si="7"/>
        <v>0</v>
      </c>
      <c r="I57" s="24">
        <f t="shared" si="7"/>
        <v>0</v>
      </c>
      <c r="J57" s="24">
        <f t="shared" si="7"/>
        <v>2000000</v>
      </c>
      <c r="K57" s="24">
        <f t="shared" si="7"/>
        <v>0</v>
      </c>
      <c r="L57" s="24">
        <f t="shared" si="7"/>
        <v>0</v>
      </c>
      <c r="M57" s="24">
        <f t="shared" si="7"/>
        <v>0</v>
      </c>
      <c r="N57" s="24">
        <f t="shared" si="7"/>
        <v>2000000</v>
      </c>
      <c r="O57" s="24">
        <f t="shared" si="7"/>
        <v>0</v>
      </c>
      <c r="P57" s="24">
        <f t="shared" si="4"/>
        <v>2060000</v>
      </c>
    </row>
    <row r="58" spans="1:16" ht="38.25">
      <c r="A58" s="22" t="s">
        <v>81</v>
      </c>
      <c r="B58" s="22" t="s">
        <v>83</v>
      </c>
      <c r="C58" s="23" t="s">
        <v>82</v>
      </c>
      <c r="D58" s="31" t="s">
        <v>84</v>
      </c>
      <c r="E58" s="24">
        <v>60000</v>
      </c>
      <c r="F58" s="24">
        <v>60000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f t="shared" si="4"/>
        <v>60000</v>
      </c>
    </row>
    <row r="59" spans="1:16" ht="25.5">
      <c r="A59" s="22" t="s">
        <v>85</v>
      </c>
      <c r="B59" s="22" t="s">
        <v>86</v>
      </c>
      <c r="C59" s="28"/>
      <c r="D59" s="31" t="s">
        <v>87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2000000</v>
      </c>
      <c r="K59" s="24">
        <v>0</v>
      </c>
      <c r="L59" s="24">
        <v>0</v>
      </c>
      <c r="M59" s="24">
        <v>0</v>
      </c>
      <c r="N59" s="24">
        <v>2000000</v>
      </c>
      <c r="O59" s="24">
        <v>0</v>
      </c>
      <c r="P59" s="24">
        <f t="shared" si="4"/>
        <v>2000000</v>
      </c>
    </row>
    <row r="60" spans="1:16" ht="25.5">
      <c r="A60" s="25" t="s">
        <v>88</v>
      </c>
      <c r="B60" s="25" t="s">
        <v>90</v>
      </c>
      <c r="C60" s="26" t="s">
        <v>89</v>
      </c>
      <c r="D60" s="34" t="s">
        <v>91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2000000</v>
      </c>
      <c r="K60" s="27">
        <v>0</v>
      </c>
      <c r="L60" s="27">
        <v>0</v>
      </c>
      <c r="M60" s="27">
        <v>0</v>
      </c>
      <c r="N60" s="27">
        <v>2000000</v>
      </c>
      <c r="O60" s="27">
        <v>0</v>
      </c>
      <c r="P60" s="27">
        <f t="shared" si="4"/>
        <v>2000000</v>
      </c>
    </row>
    <row r="61" spans="1:16" ht="25.5">
      <c r="A61" s="22" t="s">
        <v>92</v>
      </c>
      <c r="B61" s="29"/>
      <c r="C61" s="28"/>
      <c r="D61" s="38" t="s">
        <v>378</v>
      </c>
      <c r="E61" s="24">
        <v>123644657</v>
      </c>
      <c r="F61" s="24">
        <v>123644657</v>
      </c>
      <c r="G61" s="24">
        <v>74754600</v>
      </c>
      <c r="H61" s="24">
        <v>14086550</v>
      </c>
      <c r="I61" s="24">
        <v>0</v>
      </c>
      <c r="J61" s="24">
        <v>32419793</v>
      </c>
      <c r="K61" s="24">
        <v>2199678</v>
      </c>
      <c r="L61" s="24">
        <v>323554</v>
      </c>
      <c r="M61" s="24">
        <v>6352</v>
      </c>
      <c r="N61" s="24">
        <v>30220115</v>
      </c>
      <c r="O61" s="24">
        <v>30220115</v>
      </c>
      <c r="P61" s="24">
        <f t="shared" si="4"/>
        <v>156064450</v>
      </c>
    </row>
    <row r="62" spans="1:16" ht="25.5">
      <c r="A62" s="22" t="s">
        <v>93</v>
      </c>
      <c r="B62" s="29"/>
      <c r="C62" s="28"/>
      <c r="D62" s="38" t="s">
        <v>379</v>
      </c>
      <c r="E62" s="24">
        <v>123644657</v>
      </c>
      <c r="F62" s="24">
        <v>123644657</v>
      </c>
      <c r="G62" s="24">
        <v>74754600</v>
      </c>
      <c r="H62" s="24">
        <v>14086550</v>
      </c>
      <c r="I62" s="24">
        <v>0</v>
      </c>
      <c r="J62" s="24">
        <v>32419793</v>
      </c>
      <c r="K62" s="24">
        <v>2199678</v>
      </c>
      <c r="L62" s="24">
        <v>323554</v>
      </c>
      <c r="M62" s="24">
        <v>6352</v>
      </c>
      <c r="N62" s="24">
        <v>30220115</v>
      </c>
      <c r="O62" s="24">
        <v>30220115</v>
      </c>
      <c r="P62" s="24">
        <f t="shared" si="4"/>
        <v>156064450</v>
      </c>
    </row>
    <row r="63" spans="1:16" ht="12.75">
      <c r="A63" s="22"/>
      <c r="B63" s="15">
        <v>1000</v>
      </c>
      <c r="C63" s="16"/>
      <c r="D63" s="30" t="s">
        <v>380</v>
      </c>
      <c r="E63" s="24">
        <f>E64+E67+E69+E70</f>
        <v>121015720</v>
      </c>
      <c r="F63" s="24">
        <f aca="true" t="shared" si="8" ref="F63:O63">F64+F67+F69+F70</f>
        <v>121015720</v>
      </c>
      <c r="G63" s="24">
        <f t="shared" si="8"/>
        <v>73122878</v>
      </c>
      <c r="H63" s="24">
        <f t="shared" si="8"/>
        <v>13838247</v>
      </c>
      <c r="I63" s="24">
        <f t="shared" si="8"/>
        <v>0</v>
      </c>
      <c r="J63" s="24">
        <f t="shared" si="8"/>
        <v>31428553</v>
      </c>
      <c r="K63" s="24">
        <f t="shared" si="8"/>
        <v>2199678</v>
      </c>
      <c r="L63" s="24">
        <f t="shared" si="8"/>
        <v>323554</v>
      </c>
      <c r="M63" s="24">
        <f t="shared" si="8"/>
        <v>6352</v>
      </c>
      <c r="N63" s="24">
        <f t="shared" si="8"/>
        <v>29228875</v>
      </c>
      <c r="O63" s="24">
        <f t="shared" si="8"/>
        <v>29228875</v>
      </c>
      <c r="P63" s="24">
        <f t="shared" si="4"/>
        <v>152444273</v>
      </c>
    </row>
    <row r="64" spans="1:16" ht="63.75">
      <c r="A64" s="22" t="s">
        <v>94</v>
      </c>
      <c r="B64" s="22" t="s">
        <v>96</v>
      </c>
      <c r="C64" s="23" t="s">
        <v>95</v>
      </c>
      <c r="D64" s="31" t="s">
        <v>97</v>
      </c>
      <c r="E64" s="24">
        <v>102560974</v>
      </c>
      <c r="F64" s="24">
        <v>102560974</v>
      </c>
      <c r="G64" s="24">
        <v>63886266</v>
      </c>
      <c r="H64" s="24">
        <v>12918974</v>
      </c>
      <c r="I64" s="24">
        <v>0</v>
      </c>
      <c r="J64" s="24">
        <v>23351669</v>
      </c>
      <c r="K64" s="24">
        <v>1916142</v>
      </c>
      <c r="L64" s="24">
        <v>96354</v>
      </c>
      <c r="M64" s="24">
        <v>0</v>
      </c>
      <c r="N64" s="24">
        <v>21435527</v>
      </c>
      <c r="O64" s="24">
        <v>21435527</v>
      </c>
      <c r="P64" s="24">
        <f t="shared" si="4"/>
        <v>125912643</v>
      </c>
    </row>
    <row r="65" spans="1:16" ht="25.5">
      <c r="A65" s="22"/>
      <c r="B65" s="22"/>
      <c r="C65" s="23"/>
      <c r="D65" s="33" t="s">
        <v>381</v>
      </c>
      <c r="E65" s="12">
        <v>54178200</v>
      </c>
      <c r="F65" s="12">
        <v>54178200</v>
      </c>
      <c r="G65" s="12">
        <v>46019096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24">
        <f aca="true" t="shared" si="9" ref="P65:P96">E65+J65</f>
        <v>54178200</v>
      </c>
    </row>
    <row r="66" spans="1:16" ht="25.5">
      <c r="A66" s="22"/>
      <c r="B66" s="22"/>
      <c r="C66" s="23"/>
      <c r="D66" s="33" t="s">
        <v>382</v>
      </c>
      <c r="E66" s="12">
        <v>20388500</v>
      </c>
      <c r="F66" s="12">
        <v>20388500</v>
      </c>
      <c r="G66" s="12">
        <v>9255658</v>
      </c>
      <c r="H66" s="12">
        <v>9041064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24">
        <f t="shared" si="9"/>
        <v>20388500</v>
      </c>
    </row>
    <row r="67" spans="1:16" ht="38.25">
      <c r="A67" s="22" t="s">
        <v>98</v>
      </c>
      <c r="B67" s="22" t="s">
        <v>100</v>
      </c>
      <c r="C67" s="23" t="s">
        <v>99</v>
      </c>
      <c r="D67" s="31" t="s">
        <v>101</v>
      </c>
      <c r="E67" s="24">
        <v>4928630</v>
      </c>
      <c r="F67" s="24">
        <v>4928630</v>
      </c>
      <c r="G67" s="24">
        <v>3503173</v>
      </c>
      <c r="H67" s="24">
        <v>527278</v>
      </c>
      <c r="I67" s="24">
        <v>0</v>
      </c>
      <c r="J67" s="24">
        <v>553536</v>
      </c>
      <c r="K67" s="24">
        <v>283536</v>
      </c>
      <c r="L67" s="24">
        <v>227200</v>
      </c>
      <c r="M67" s="24">
        <v>6352</v>
      </c>
      <c r="N67" s="24">
        <v>270000</v>
      </c>
      <c r="O67" s="24">
        <v>270000</v>
      </c>
      <c r="P67" s="24">
        <f t="shared" si="9"/>
        <v>5482166</v>
      </c>
    </row>
    <row r="68" spans="1:16" ht="12.75">
      <c r="A68" s="22"/>
      <c r="B68" s="22"/>
      <c r="C68" s="23"/>
      <c r="D68" s="33" t="s">
        <v>383</v>
      </c>
      <c r="E68" s="12">
        <v>751952</v>
      </c>
      <c r="F68" s="12">
        <v>751952</v>
      </c>
      <c r="G68" s="12">
        <v>616354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24">
        <f t="shared" si="9"/>
        <v>751952</v>
      </c>
    </row>
    <row r="69" spans="1:16" ht="25.5">
      <c r="A69" s="22" t="s">
        <v>102</v>
      </c>
      <c r="B69" s="22" t="s">
        <v>104</v>
      </c>
      <c r="C69" s="23" t="s">
        <v>103</v>
      </c>
      <c r="D69" s="31" t="s">
        <v>105</v>
      </c>
      <c r="E69" s="24">
        <v>2416918</v>
      </c>
      <c r="F69" s="24">
        <v>2416918</v>
      </c>
      <c r="G69" s="24">
        <v>1723264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f t="shared" si="9"/>
        <v>2416918</v>
      </c>
    </row>
    <row r="70" spans="1:16" ht="12.75">
      <c r="A70" s="22" t="s">
        <v>106</v>
      </c>
      <c r="B70" s="22" t="s">
        <v>107</v>
      </c>
      <c r="C70" s="28"/>
      <c r="D70" s="31" t="s">
        <v>108</v>
      </c>
      <c r="E70" s="24">
        <v>11109198</v>
      </c>
      <c r="F70" s="24">
        <v>11109198</v>
      </c>
      <c r="G70" s="24">
        <v>4010175</v>
      </c>
      <c r="H70" s="24">
        <v>391995</v>
      </c>
      <c r="I70" s="24">
        <v>0</v>
      </c>
      <c r="J70" s="24">
        <v>7523348</v>
      </c>
      <c r="K70" s="24">
        <v>0</v>
      </c>
      <c r="L70" s="24">
        <v>0</v>
      </c>
      <c r="M70" s="24">
        <v>0</v>
      </c>
      <c r="N70" s="24">
        <v>7523348</v>
      </c>
      <c r="O70" s="24">
        <v>7523348</v>
      </c>
      <c r="P70" s="24">
        <f t="shared" si="9"/>
        <v>18632546</v>
      </c>
    </row>
    <row r="71" spans="1:16" ht="25.5">
      <c r="A71" s="25" t="s">
        <v>109</v>
      </c>
      <c r="B71" s="25" t="s">
        <v>110</v>
      </c>
      <c r="C71" s="26" t="s">
        <v>103</v>
      </c>
      <c r="D71" s="34" t="s">
        <v>111</v>
      </c>
      <c r="E71" s="27">
        <v>5975504</v>
      </c>
      <c r="F71" s="27">
        <v>5975504</v>
      </c>
      <c r="G71" s="27">
        <v>4010175</v>
      </c>
      <c r="H71" s="27">
        <v>391995</v>
      </c>
      <c r="I71" s="27">
        <v>0</v>
      </c>
      <c r="J71" s="27">
        <v>1973348</v>
      </c>
      <c r="K71" s="27">
        <v>0</v>
      </c>
      <c r="L71" s="27">
        <v>0</v>
      </c>
      <c r="M71" s="27">
        <v>0</v>
      </c>
      <c r="N71" s="27">
        <v>1973348</v>
      </c>
      <c r="O71" s="27">
        <v>1973348</v>
      </c>
      <c r="P71" s="27">
        <f t="shared" si="9"/>
        <v>7948852</v>
      </c>
    </row>
    <row r="72" spans="1:16" ht="25.5">
      <c r="A72" s="25"/>
      <c r="B72" s="25"/>
      <c r="C72" s="26"/>
      <c r="D72" s="33" t="s">
        <v>381</v>
      </c>
      <c r="E72" s="12">
        <v>214896</v>
      </c>
      <c r="F72" s="12">
        <v>214896</v>
      </c>
      <c r="G72" s="12">
        <v>176144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27">
        <f t="shared" si="9"/>
        <v>214896</v>
      </c>
    </row>
    <row r="73" spans="1:16" ht="12.75">
      <c r="A73" s="25" t="s">
        <v>112</v>
      </c>
      <c r="B73" s="25" t="s">
        <v>113</v>
      </c>
      <c r="C73" s="26" t="s">
        <v>103</v>
      </c>
      <c r="D73" s="34" t="s">
        <v>114</v>
      </c>
      <c r="E73" s="27">
        <v>5133694</v>
      </c>
      <c r="F73" s="27">
        <v>5133694</v>
      </c>
      <c r="G73" s="27">
        <v>0</v>
      </c>
      <c r="H73" s="27">
        <v>0</v>
      </c>
      <c r="I73" s="27">
        <v>0</v>
      </c>
      <c r="J73" s="27">
        <v>5550000</v>
      </c>
      <c r="K73" s="27">
        <v>0</v>
      </c>
      <c r="L73" s="27">
        <v>0</v>
      </c>
      <c r="M73" s="27">
        <v>0</v>
      </c>
      <c r="N73" s="27">
        <v>5550000</v>
      </c>
      <c r="O73" s="27">
        <v>5550000</v>
      </c>
      <c r="P73" s="27">
        <f t="shared" si="9"/>
        <v>10683694</v>
      </c>
    </row>
    <row r="74" spans="1:16" ht="12.75">
      <c r="A74" s="25"/>
      <c r="B74" s="5">
        <v>5000</v>
      </c>
      <c r="C74" s="6"/>
      <c r="D74" s="30" t="s">
        <v>384</v>
      </c>
      <c r="E74" s="27">
        <f>E75</f>
        <v>2628937</v>
      </c>
      <c r="F74" s="27">
        <f aca="true" t="shared" si="10" ref="F74:O74">F75</f>
        <v>2628937</v>
      </c>
      <c r="G74" s="27">
        <f t="shared" si="10"/>
        <v>1631722</v>
      </c>
      <c r="H74" s="27">
        <f t="shared" si="10"/>
        <v>248303</v>
      </c>
      <c r="I74" s="27">
        <f t="shared" si="10"/>
        <v>0</v>
      </c>
      <c r="J74" s="27">
        <f t="shared" si="10"/>
        <v>404200</v>
      </c>
      <c r="K74" s="27">
        <f t="shared" si="10"/>
        <v>0</v>
      </c>
      <c r="L74" s="27">
        <f t="shared" si="10"/>
        <v>0</v>
      </c>
      <c r="M74" s="27">
        <f t="shared" si="10"/>
        <v>0</v>
      </c>
      <c r="N74" s="27">
        <f t="shared" si="10"/>
        <v>404200</v>
      </c>
      <c r="O74" s="27">
        <f t="shared" si="10"/>
        <v>404200</v>
      </c>
      <c r="P74" s="27">
        <f t="shared" si="9"/>
        <v>3033137</v>
      </c>
    </row>
    <row r="75" spans="1:16" ht="25.5">
      <c r="A75" s="22" t="s">
        <v>115</v>
      </c>
      <c r="B75" s="22" t="s">
        <v>116</v>
      </c>
      <c r="C75" s="28"/>
      <c r="D75" s="31" t="s">
        <v>117</v>
      </c>
      <c r="E75" s="24">
        <v>2628937</v>
      </c>
      <c r="F75" s="24">
        <v>2628937</v>
      </c>
      <c r="G75" s="24">
        <v>1631722</v>
      </c>
      <c r="H75" s="24">
        <v>248303</v>
      </c>
      <c r="I75" s="24">
        <v>0</v>
      </c>
      <c r="J75" s="24">
        <v>404200</v>
      </c>
      <c r="K75" s="24">
        <v>0</v>
      </c>
      <c r="L75" s="24">
        <v>0</v>
      </c>
      <c r="M75" s="24">
        <v>0</v>
      </c>
      <c r="N75" s="24">
        <v>404200</v>
      </c>
      <c r="O75" s="24">
        <v>404200</v>
      </c>
      <c r="P75" s="24">
        <f t="shared" si="9"/>
        <v>3033137</v>
      </c>
    </row>
    <row r="76" spans="1:16" ht="24.75" customHeight="1">
      <c r="A76" s="25" t="s">
        <v>118</v>
      </c>
      <c r="B76" s="25" t="s">
        <v>120</v>
      </c>
      <c r="C76" s="26" t="s">
        <v>119</v>
      </c>
      <c r="D76" s="34" t="s">
        <v>121</v>
      </c>
      <c r="E76" s="27">
        <v>2628937</v>
      </c>
      <c r="F76" s="27">
        <v>2628937</v>
      </c>
      <c r="G76" s="27">
        <v>1631722</v>
      </c>
      <c r="H76" s="27">
        <v>248303</v>
      </c>
      <c r="I76" s="27">
        <v>0</v>
      </c>
      <c r="J76" s="27">
        <v>404200</v>
      </c>
      <c r="K76" s="27">
        <v>0</v>
      </c>
      <c r="L76" s="27">
        <v>0</v>
      </c>
      <c r="M76" s="27">
        <v>0</v>
      </c>
      <c r="N76" s="27">
        <v>404200</v>
      </c>
      <c r="O76" s="27">
        <v>404200</v>
      </c>
      <c r="P76" s="27">
        <f t="shared" si="9"/>
        <v>3033137</v>
      </c>
    </row>
    <row r="77" spans="1:16" ht="12.75">
      <c r="A77" s="25"/>
      <c r="B77" s="25"/>
      <c r="C77" s="26"/>
      <c r="D77" s="33" t="s">
        <v>383</v>
      </c>
      <c r="E77" s="8">
        <v>259307</v>
      </c>
      <c r="F77" s="8">
        <v>259307</v>
      </c>
      <c r="G77" s="8">
        <v>211852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27">
        <f t="shared" si="9"/>
        <v>259307</v>
      </c>
    </row>
    <row r="78" spans="1:16" ht="12.75">
      <c r="A78" s="25"/>
      <c r="B78" s="13" t="s">
        <v>375</v>
      </c>
      <c r="C78" s="14"/>
      <c r="D78" s="32" t="s">
        <v>361</v>
      </c>
      <c r="E78" s="8">
        <f>E79+E81</f>
        <v>0</v>
      </c>
      <c r="F78" s="8">
        <f aca="true" t="shared" si="11" ref="F78:O78">F79+F81</f>
        <v>0</v>
      </c>
      <c r="G78" s="8">
        <f t="shared" si="11"/>
        <v>0</v>
      </c>
      <c r="H78" s="8">
        <f t="shared" si="11"/>
        <v>0</v>
      </c>
      <c r="I78" s="8">
        <f t="shared" si="11"/>
        <v>0</v>
      </c>
      <c r="J78" s="8">
        <f t="shared" si="11"/>
        <v>587040</v>
      </c>
      <c r="K78" s="8">
        <f t="shared" si="11"/>
        <v>0</v>
      </c>
      <c r="L78" s="8">
        <f t="shared" si="11"/>
        <v>0</v>
      </c>
      <c r="M78" s="8">
        <f t="shared" si="11"/>
        <v>0</v>
      </c>
      <c r="N78" s="8">
        <f t="shared" si="11"/>
        <v>587040</v>
      </c>
      <c r="O78" s="8">
        <f t="shared" si="11"/>
        <v>587040</v>
      </c>
      <c r="P78" s="27">
        <f t="shared" si="9"/>
        <v>587040</v>
      </c>
    </row>
    <row r="79" spans="1:16" ht="25.5">
      <c r="A79" s="22" t="s">
        <v>122</v>
      </c>
      <c r="B79" s="22" t="s">
        <v>63</v>
      </c>
      <c r="C79" s="28"/>
      <c r="D79" s="31" t="s">
        <v>64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402040</v>
      </c>
      <c r="K79" s="24">
        <v>0</v>
      </c>
      <c r="L79" s="24">
        <v>0</v>
      </c>
      <c r="M79" s="24">
        <v>0</v>
      </c>
      <c r="N79" s="24">
        <v>402040</v>
      </c>
      <c r="O79" s="24">
        <v>402040</v>
      </c>
      <c r="P79" s="24">
        <f t="shared" si="9"/>
        <v>402040</v>
      </c>
    </row>
    <row r="80" spans="1:16" ht="12.75">
      <c r="A80" s="25" t="s">
        <v>123</v>
      </c>
      <c r="B80" s="25" t="s">
        <v>124</v>
      </c>
      <c r="C80" s="26" t="s">
        <v>59</v>
      </c>
      <c r="D80" s="34" t="s">
        <v>125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402040</v>
      </c>
      <c r="K80" s="27">
        <v>0</v>
      </c>
      <c r="L80" s="27">
        <v>0</v>
      </c>
      <c r="M80" s="27">
        <v>0</v>
      </c>
      <c r="N80" s="27">
        <v>402040</v>
      </c>
      <c r="O80" s="27">
        <v>402040</v>
      </c>
      <c r="P80" s="27">
        <f t="shared" si="9"/>
        <v>402040</v>
      </c>
    </row>
    <row r="81" spans="1:16" ht="12.75">
      <c r="A81" s="22" t="s">
        <v>126</v>
      </c>
      <c r="B81" s="22" t="s">
        <v>69</v>
      </c>
      <c r="C81" s="28"/>
      <c r="D81" s="31" t="s">
        <v>70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185000</v>
      </c>
      <c r="K81" s="24">
        <v>0</v>
      </c>
      <c r="L81" s="24">
        <v>0</v>
      </c>
      <c r="M81" s="24">
        <v>0</v>
      </c>
      <c r="N81" s="24">
        <v>185000</v>
      </c>
      <c r="O81" s="24">
        <v>185000</v>
      </c>
      <c r="P81" s="24">
        <f t="shared" si="9"/>
        <v>185000</v>
      </c>
    </row>
    <row r="82" spans="1:16" ht="38.25">
      <c r="A82" s="25" t="s">
        <v>127</v>
      </c>
      <c r="B82" s="25" t="s">
        <v>72</v>
      </c>
      <c r="C82" s="26" t="s">
        <v>23</v>
      </c>
      <c r="D82" s="34" t="s">
        <v>73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185000</v>
      </c>
      <c r="K82" s="27">
        <v>0</v>
      </c>
      <c r="L82" s="27">
        <v>0</v>
      </c>
      <c r="M82" s="27">
        <v>0</v>
      </c>
      <c r="N82" s="27">
        <v>185000</v>
      </c>
      <c r="O82" s="27">
        <v>185000</v>
      </c>
      <c r="P82" s="27">
        <f t="shared" si="9"/>
        <v>185000</v>
      </c>
    </row>
    <row r="83" spans="1:16" ht="25.5">
      <c r="A83" s="22" t="s">
        <v>128</v>
      </c>
      <c r="B83" s="29"/>
      <c r="C83" s="28"/>
      <c r="D83" s="37" t="s">
        <v>385</v>
      </c>
      <c r="E83" s="24">
        <v>190132161</v>
      </c>
      <c r="F83" s="24">
        <v>190132161</v>
      </c>
      <c r="G83" s="24">
        <v>4034412</v>
      </c>
      <c r="H83" s="24">
        <v>102807</v>
      </c>
      <c r="I83" s="24">
        <v>0</v>
      </c>
      <c r="J83" s="24">
        <v>1364968</v>
      </c>
      <c r="K83" s="24">
        <v>53600</v>
      </c>
      <c r="L83" s="24">
        <v>42300</v>
      </c>
      <c r="M83" s="24">
        <v>500</v>
      </c>
      <c r="N83" s="24">
        <v>1311368</v>
      </c>
      <c r="O83" s="24">
        <v>1311368</v>
      </c>
      <c r="P83" s="24">
        <f t="shared" si="9"/>
        <v>191497129</v>
      </c>
    </row>
    <row r="84" spans="1:16" ht="25.5">
      <c r="A84" s="22" t="s">
        <v>129</v>
      </c>
      <c r="B84" s="29"/>
      <c r="C84" s="28"/>
      <c r="D84" s="37" t="s">
        <v>386</v>
      </c>
      <c r="E84" s="24">
        <v>190132161</v>
      </c>
      <c r="F84" s="24">
        <v>190132161</v>
      </c>
      <c r="G84" s="24">
        <v>4034412</v>
      </c>
      <c r="H84" s="24">
        <v>102807</v>
      </c>
      <c r="I84" s="24">
        <v>0</v>
      </c>
      <c r="J84" s="24">
        <v>1364968</v>
      </c>
      <c r="K84" s="24">
        <v>53600</v>
      </c>
      <c r="L84" s="24">
        <v>42300</v>
      </c>
      <c r="M84" s="24">
        <v>500</v>
      </c>
      <c r="N84" s="24">
        <v>1311368</v>
      </c>
      <c r="O84" s="24">
        <v>1311368</v>
      </c>
      <c r="P84" s="24">
        <f t="shared" si="9"/>
        <v>191497129</v>
      </c>
    </row>
    <row r="85" spans="1:16" ht="12.75">
      <c r="A85" s="22"/>
      <c r="B85" s="15">
        <v>3000</v>
      </c>
      <c r="C85" s="16"/>
      <c r="D85" s="30" t="s">
        <v>387</v>
      </c>
      <c r="E85" s="24">
        <f>E86+E89+E92+E97+E105+E111+E114+E117+E119+E121+E123+E124</f>
        <v>190132161</v>
      </c>
      <c r="F85" s="24">
        <f aca="true" t="shared" si="12" ref="F85:O85">F86+F89+F92+F97+F105+F111+F114+F117+F119+F121+F123+F124</f>
        <v>190132161</v>
      </c>
      <c r="G85" s="24">
        <f t="shared" si="12"/>
        <v>4034412</v>
      </c>
      <c r="H85" s="24">
        <f t="shared" si="12"/>
        <v>102807</v>
      </c>
      <c r="I85" s="24">
        <f t="shared" si="12"/>
        <v>0</v>
      </c>
      <c r="J85" s="24">
        <f t="shared" si="12"/>
        <v>1283968</v>
      </c>
      <c r="K85" s="24">
        <f t="shared" si="12"/>
        <v>53600</v>
      </c>
      <c r="L85" s="24">
        <f t="shared" si="12"/>
        <v>42300</v>
      </c>
      <c r="M85" s="24">
        <f t="shared" si="12"/>
        <v>500</v>
      </c>
      <c r="N85" s="24">
        <f t="shared" si="12"/>
        <v>1230368</v>
      </c>
      <c r="O85" s="24">
        <f t="shared" si="12"/>
        <v>1230368</v>
      </c>
      <c r="P85" s="24">
        <f t="shared" si="9"/>
        <v>191416129</v>
      </c>
    </row>
    <row r="86" spans="1:16" ht="63.75">
      <c r="A86" s="22" t="s">
        <v>130</v>
      </c>
      <c r="B86" s="22" t="s">
        <v>131</v>
      </c>
      <c r="C86" s="28"/>
      <c r="D86" s="31" t="s">
        <v>132</v>
      </c>
      <c r="E86" s="24">
        <v>114149741</v>
      </c>
      <c r="F86" s="24">
        <v>114149741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  <c r="O86" s="24">
        <v>0</v>
      </c>
      <c r="P86" s="24">
        <f t="shared" si="9"/>
        <v>114149741</v>
      </c>
    </row>
    <row r="87" spans="1:16" ht="38.25">
      <c r="A87" s="25" t="s">
        <v>133</v>
      </c>
      <c r="B87" s="25" t="s">
        <v>135</v>
      </c>
      <c r="C87" s="26" t="s">
        <v>134</v>
      </c>
      <c r="D87" s="34" t="s">
        <v>136</v>
      </c>
      <c r="E87" s="27">
        <v>5707487</v>
      </c>
      <c r="F87" s="27">
        <v>5707487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f t="shared" si="9"/>
        <v>5707487</v>
      </c>
    </row>
    <row r="88" spans="1:16" ht="27" customHeight="1">
      <c r="A88" s="25" t="s">
        <v>137</v>
      </c>
      <c r="B88" s="25" t="s">
        <v>139</v>
      </c>
      <c r="C88" s="26" t="s">
        <v>138</v>
      </c>
      <c r="D88" s="34" t="s">
        <v>140</v>
      </c>
      <c r="E88" s="27">
        <v>108442254</v>
      </c>
      <c r="F88" s="27">
        <v>108442254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f t="shared" si="9"/>
        <v>108442254</v>
      </c>
    </row>
    <row r="89" spans="1:16" ht="38.25">
      <c r="A89" s="22" t="s">
        <v>141</v>
      </c>
      <c r="B89" s="22" t="s">
        <v>142</v>
      </c>
      <c r="C89" s="28"/>
      <c r="D89" s="31" t="s">
        <v>143</v>
      </c>
      <c r="E89" s="24">
        <v>1935770</v>
      </c>
      <c r="F89" s="24">
        <v>1935770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  <c r="O89" s="24">
        <v>0</v>
      </c>
      <c r="P89" s="24">
        <f t="shared" si="9"/>
        <v>1935770</v>
      </c>
    </row>
    <row r="90" spans="1:16" ht="51">
      <c r="A90" s="25" t="s">
        <v>144</v>
      </c>
      <c r="B90" s="25" t="s">
        <v>145</v>
      </c>
      <c r="C90" s="26" t="s">
        <v>134</v>
      </c>
      <c r="D90" s="34" t="s">
        <v>146</v>
      </c>
      <c r="E90" s="27">
        <v>147561</v>
      </c>
      <c r="F90" s="27">
        <v>147561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f t="shared" si="9"/>
        <v>147561</v>
      </c>
    </row>
    <row r="91" spans="1:16" ht="36" customHeight="1">
      <c r="A91" s="25" t="s">
        <v>147</v>
      </c>
      <c r="B91" s="25" t="s">
        <v>148</v>
      </c>
      <c r="C91" s="26" t="s">
        <v>138</v>
      </c>
      <c r="D91" s="34" t="s">
        <v>149</v>
      </c>
      <c r="E91" s="27">
        <v>1788209</v>
      </c>
      <c r="F91" s="27">
        <v>1788209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f t="shared" si="9"/>
        <v>1788209</v>
      </c>
    </row>
    <row r="92" spans="1:16" ht="51">
      <c r="A92" s="22" t="s">
        <v>150</v>
      </c>
      <c r="B92" s="22" t="s">
        <v>151</v>
      </c>
      <c r="C92" s="28"/>
      <c r="D92" s="31" t="s">
        <v>152</v>
      </c>
      <c r="E92" s="24">
        <v>1131522</v>
      </c>
      <c r="F92" s="24">
        <v>1131522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  <c r="O92" s="24">
        <v>0</v>
      </c>
      <c r="P92" s="24">
        <f t="shared" si="9"/>
        <v>1131522</v>
      </c>
    </row>
    <row r="93" spans="1:16" ht="25.5">
      <c r="A93" s="25" t="s">
        <v>153</v>
      </c>
      <c r="B93" s="25" t="s">
        <v>154</v>
      </c>
      <c r="C93" s="26" t="s">
        <v>134</v>
      </c>
      <c r="D93" s="34" t="s">
        <v>155</v>
      </c>
      <c r="E93" s="27">
        <v>2148</v>
      </c>
      <c r="F93" s="27">
        <v>2148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f t="shared" si="9"/>
        <v>2148</v>
      </c>
    </row>
    <row r="94" spans="1:16" ht="25.5">
      <c r="A94" s="25" t="s">
        <v>156</v>
      </c>
      <c r="B94" s="25" t="s">
        <v>158</v>
      </c>
      <c r="C94" s="26" t="s">
        <v>157</v>
      </c>
      <c r="D94" s="34" t="s">
        <v>159</v>
      </c>
      <c r="E94" s="27">
        <v>352798</v>
      </c>
      <c r="F94" s="27">
        <v>352798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f t="shared" si="9"/>
        <v>352798</v>
      </c>
    </row>
    <row r="95" spans="1:16" ht="38.25">
      <c r="A95" s="25" t="s">
        <v>160</v>
      </c>
      <c r="B95" s="25" t="s">
        <v>161</v>
      </c>
      <c r="C95" s="26" t="s">
        <v>157</v>
      </c>
      <c r="D95" s="34" t="s">
        <v>162</v>
      </c>
      <c r="E95" s="27">
        <v>576576</v>
      </c>
      <c r="F95" s="27">
        <v>576576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f t="shared" si="9"/>
        <v>576576</v>
      </c>
    </row>
    <row r="96" spans="1:16" ht="38.25">
      <c r="A96" s="25" t="s">
        <v>163</v>
      </c>
      <c r="B96" s="25" t="s">
        <v>164</v>
      </c>
      <c r="C96" s="26" t="s">
        <v>157</v>
      </c>
      <c r="D96" s="34" t="s">
        <v>165</v>
      </c>
      <c r="E96" s="27">
        <v>200000</v>
      </c>
      <c r="F96" s="27">
        <v>200000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f t="shared" si="9"/>
        <v>200000</v>
      </c>
    </row>
    <row r="97" spans="1:16" ht="38.25">
      <c r="A97" s="22" t="s">
        <v>166</v>
      </c>
      <c r="B97" s="22" t="s">
        <v>167</v>
      </c>
      <c r="C97" s="28"/>
      <c r="D97" s="31" t="s">
        <v>168</v>
      </c>
      <c r="E97" s="24">
        <v>52364431</v>
      </c>
      <c r="F97" s="24">
        <v>52364431</v>
      </c>
      <c r="G97" s="24">
        <v>0</v>
      </c>
      <c r="H97" s="24">
        <v>0</v>
      </c>
      <c r="I97" s="24">
        <v>0</v>
      </c>
      <c r="J97" s="24">
        <v>0</v>
      </c>
      <c r="K97" s="24">
        <v>0</v>
      </c>
      <c r="L97" s="24">
        <v>0</v>
      </c>
      <c r="M97" s="24">
        <v>0</v>
      </c>
      <c r="N97" s="24">
        <v>0</v>
      </c>
      <c r="O97" s="24">
        <v>0</v>
      </c>
      <c r="P97" s="24">
        <f aca="true" t="shared" si="13" ref="P97:P128">E97+J97</f>
        <v>52364431</v>
      </c>
    </row>
    <row r="98" spans="1:16" ht="25.5">
      <c r="A98" s="25" t="s">
        <v>169</v>
      </c>
      <c r="B98" s="25" t="s">
        <v>171</v>
      </c>
      <c r="C98" s="26" t="s">
        <v>170</v>
      </c>
      <c r="D98" s="34" t="s">
        <v>172</v>
      </c>
      <c r="E98" s="27">
        <v>435250</v>
      </c>
      <c r="F98" s="27">
        <v>435250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f t="shared" si="13"/>
        <v>435250</v>
      </c>
    </row>
    <row r="99" spans="1:16" ht="12.75">
      <c r="A99" s="25" t="s">
        <v>173</v>
      </c>
      <c r="B99" s="25" t="s">
        <v>174</v>
      </c>
      <c r="C99" s="26" t="s">
        <v>170</v>
      </c>
      <c r="D99" s="34" t="s">
        <v>175</v>
      </c>
      <c r="E99" s="27">
        <v>63640</v>
      </c>
      <c r="F99" s="27">
        <v>63640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f t="shared" si="13"/>
        <v>63640</v>
      </c>
    </row>
    <row r="100" spans="1:16" ht="12.75">
      <c r="A100" s="25" t="s">
        <v>176</v>
      </c>
      <c r="B100" s="25" t="s">
        <v>177</v>
      </c>
      <c r="C100" s="26" t="s">
        <v>170</v>
      </c>
      <c r="D100" s="34" t="s">
        <v>178</v>
      </c>
      <c r="E100" s="27">
        <v>20871600</v>
      </c>
      <c r="F100" s="27">
        <v>20871600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f t="shared" si="13"/>
        <v>20871600</v>
      </c>
    </row>
    <row r="101" spans="1:16" ht="25.5">
      <c r="A101" s="25" t="s">
        <v>179</v>
      </c>
      <c r="B101" s="25" t="s">
        <v>180</v>
      </c>
      <c r="C101" s="26" t="s">
        <v>170</v>
      </c>
      <c r="D101" s="34" t="s">
        <v>181</v>
      </c>
      <c r="E101" s="27">
        <v>3016928</v>
      </c>
      <c r="F101" s="27">
        <v>3016928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f t="shared" si="13"/>
        <v>3016928</v>
      </c>
    </row>
    <row r="102" spans="1:16" ht="12.75">
      <c r="A102" s="25" t="s">
        <v>182</v>
      </c>
      <c r="B102" s="25" t="s">
        <v>183</v>
      </c>
      <c r="C102" s="26" t="s">
        <v>170</v>
      </c>
      <c r="D102" s="34" t="s">
        <v>184</v>
      </c>
      <c r="E102" s="27">
        <v>10360808</v>
      </c>
      <c r="F102" s="27">
        <v>10360808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f t="shared" si="13"/>
        <v>10360808</v>
      </c>
    </row>
    <row r="103" spans="1:16" ht="12.75">
      <c r="A103" s="25" t="s">
        <v>185</v>
      </c>
      <c r="B103" s="25" t="s">
        <v>186</v>
      </c>
      <c r="C103" s="26" t="s">
        <v>170</v>
      </c>
      <c r="D103" s="34" t="s">
        <v>187</v>
      </c>
      <c r="E103" s="27">
        <v>160246</v>
      </c>
      <c r="F103" s="27">
        <v>160246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f t="shared" si="13"/>
        <v>160246</v>
      </c>
    </row>
    <row r="104" spans="1:16" ht="25.5">
      <c r="A104" s="25" t="s">
        <v>188</v>
      </c>
      <c r="B104" s="25" t="s">
        <v>189</v>
      </c>
      <c r="C104" s="26" t="s">
        <v>170</v>
      </c>
      <c r="D104" s="34" t="s">
        <v>190</v>
      </c>
      <c r="E104" s="27">
        <v>17455959</v>
      </c>
      <c r="F104" s="27">
        <v>17455959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f t="shared" si="13"/>
        <v>17455959</v>
      </c>
    </row>
    <row r="105" spans="1:16" ht="76.5">
      <c r="A105" s="22" t="s">
        <v>191</v>
      </c>
      <c r="B105" s="22" t="s">
        <v>192</v>
      </c>
      <c r="C105" s="28"/>
      <c r="D105" s="31" t="s">
        <v>193</v>
      </c>
      <c r="E105" s="24">
        <v>11589682</v>
      </c>
      <c r="F105" s="24">
        <v>11589682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  <c r="L105" s="24">
        <v>0</v>
      </c>
      <c r="M105" s="24">
        <v>0</v>
      </c>
      <c r="N105" s="24">
        <v>0</v>
      </c>
      <c r="O105" s="24">
        <v>0</v>
      </c>
      <c r="P105" s="24">
        <f t="shared" si="13"/>
        <v>11589682</v>
      </c>
    </row>
    <row r="106" spans="1:16" ht="38.25">
      <c r="A106" s="25" t="s">
        <v>194</v>
      </c>
      <c r="B106" s="25" t="s">
        <v>196</v>
      </c>
      <c r="C106" s="26" t="s">
        <v>195</v>
      </c>
      <c r="D106" s="34" t="s">
        <v>197</v>
      </c>
      <c r="E106" s="27">
        <v>9059210</v>
      </c>
      <c r="F106" s="27">
        <v>9059210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f t="shared" si="13"/>
        <v>9059210</v>
      </c>
    </row>
    <row r="107" spans="1:16" ht="51">
      <c r="A107" s="25" t="s">
        <v>198</v>
      </c>
      <c r="B107" s="25" t="s">
        <v>199</v>
      </c>
      <c r="C107" s="26" t="s">
        <v>195</v>
      </c>
      <c r="D107" s="34" t="s">
        <v>200</v>
      </c>
      <c r="E107" s="27">
        <v>1430668</v>
      </c>
      <c r="F107" s="27">
        <v>1430668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f t="shared" si="13"/>
        <v>1430668</v>
      </c>
    </row>
    <row r="108" spans="1:16" ht="38.25">
      <c r="A108" s="25" t="s">
        <v>201</v>
      </c>
      <c r="B108" s="25" t="s">
        <v>202</v>
      </c>
      <c r="C108" s="26" t="s">
        <v>195</v>
      </c>
      <c r="D108" s="34" t="s">
        <v>203</v>
      </c>
      <c r="E108" s="27">
        <v>986652</v>
      </c>
      <c r="F108" s="27">
        <v>986652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f t="shared" si="13"/>
        <v>986652</v>
      </c>
    </row>
    <row r="109" spans="1:16" ht="51">
      <c r="A109" s="25" t="s">
        <v>204</v>
      </c>
      <c r="B109" s="25" t="s">
        <v>205</v>
      </c>
      <c r="C109" s="26" t="s">
        <v>170</v>
      </c>
      <c r="D109" s="34" t="s">
        <v>206</v>
      </c>
      <c r="E109" s="27">
        <v>64032</v>
      </c>
      <c r="F109" s="27">
        <v>64032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f t="shared" si="13"/>
        <v>64032</v>
      </c>
    </row>
    <row r="110" spans="1:16" ht="51">
      <c r="A110" s="25" t="s">
        <v>207</v>
      </c>
      <c r="B110" s="25" t="s">
        <v>208</v>
      </c>
      <c r="C110" s="26" t="s">
        <v>195</v>
      </c>
      <c r="D110" s="34" t="s">
        <v>209</v>
      </c>
      <c r="E110" s="27">
        <v>49120</v>
      </c>
      <c r="F110" s="27">
        <v>49120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f t="shared" si="13"/>
        <v>49120</v>
      </c>
    </row>
    <row r="111" spans="1:16" ht="51">
      <c r="A111" s="22" t="s">
        <v>210</v>
      </c>
      <c r="B111" s="22" t="s">
        <v>211</v>
      </c>
      <c r="C111" s="28"/>
      <c r="D111" s="31" t="s">
        <v>212</v>
      </c>
      <c r="E111" s="24">
        <v>4533046</v>
      </c>
      <c r="F111" s="24">
        <v>4533046</v>
      </c>
      <c r="G111" s="24">
        <v>3359395</v>
      </c>
      <c r="H111" s="24">
        <v>72488</v>
      </c>
      <c r="I111" s="24">
        <v>0</v>
      </c>
      <c r="J111" s="24">
        <v>593600</v>
      </c>
      <c r="K111" s="24">
        <v>53600</v>
      </c>
      <c r="L111" s="24">
        <v>42300</v>
      </c>
      <c r="M111" s="24">
        <v>500</v>
      </c>
      <c r="N111" s="24">
        <v>540000</v>
      </c>
      <c r="O111" s="24">
        <v>540000</v>
      </c>
      <c r="P111" s="24">
        <f t="shared" si="13"/>
        <v>5126646</v>
      </c>
    </row>
    <row r="112" spans="1:16" ht="51">
      <c r="A112" s="25" t="s">
        <v>213</v>
      </c>
      <c r="B112" s="25" t="s">
        <v>214</v>
      </c>
      <c r="C112" s="26" t="s">
        <v>96</v>
      </c>
      <c r="D112" s="34" t="s">
        <v>215</v>
      </c>
      <c r="E112" s="27">
        <v>4533046</v>
      </c>
      <c r="F112" s="27">
        <v>4533046</v>
      </c>
      <c r="G112" s="27">
        <v>3359395</v>
      </c>
      <c r="H112" s="27">
        <v>72488</v>
      </c>
      <c r="I112" s="27">
        <v>0</v>
      </c>
      <c r="J112" s="27">
        <v>593600</v>
      </c>
      <c r="K112" s="27">
        <v>53600</v>
      </c>
      <c r="L112" s="27">
        <v>42300</v>
      </c>
      <c r="M112" s="27">
        <v>500</v>
      </c>
      <c r="N112" s="27">
        <v>540000</v>
      </c>
      <c r="O112" s="27">
        <v>540000</v>
      </c>
      <c r="P112" s="27">
        <f t="shared" si="13"/>
        <v>5126646</v>
      </c>
    </row>
    <row r="113" spans="1:16" ht="12.75">
      <c r="A113" s="25"/>
      <c r="B113" s="25"/>
      <c r="C113" s="26"/>
      <c r="D113" s="33" t="s">
        <v>383</v>
      </c>
      <c r="E113" s="8">
        <v>668161</v>
      </c>
      <c r="F113" s="8">
        <v>668161</v>
      </c>
      <c r="G113" s="8">
        <v>494860</v>
      </c>
      <c r="H113" s="8">
        <v>27125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27">
        <f t="shared" si="13"/>
        <v>668161</v>
      </c>
    </row>
    <row r="114" spans="1:16" ht="25.5">
      <c r="A114" s="22" t="s">
        <v>216</v>
      </c>
      <c r="B114" s="22" t="s">
        <v>217</v>
      </c>
      <c r="C114" s="28"/>
      <c r="D114" s="31" t="s">
        <v>218</v>
      </c>
      <c r="E114" s="24">
        <v>899330</v>
      </c>
      <c r="F114" s="24">
        <v>899330</v>
      </c>
      <c r="G114" s="24">
        <v>675017</v>
      </c>
      <c r="H114" s="24">
        <v>30319</v>
      </c>
      <c r="I114" s="24">
        <v>0</v>
      </c>
      <c r="J114" s="24">
        <v>0</v>
      </c>
      <c r="K114" s="24">
        <v>0</v>
      </c>
      <c r="L114" s="24">
        <v>0</v>
      </c>
      <c r="M114" s="24">
        <v>0</v>
      </c>
      <c r="N114" s="24">
        <v>0</v>
      </c>
      <c r="O114" s="24">
        <v>0</v>
      </c>
      <c r="P114" s="24">
        <f t="shared" si="13"/>
        <v>899330</v>
      </c>
    </row>
    <row r="115" spans="1:16" ht="25.5">
      <c r="A115" s="25" t="s">
        <v>219</v>
      </c>
      <c r="B115" s="25" t="s">
        <v>220</v>
      </c>
      <c r="C115" s="26" t="s">
        <v>170</v>
      </c>
      <c r="D115" s="34" t="s">
        <v>221</v>
      </c>
      <c r="E115" s="27">
        <v>899330</v>
      </c>
      <c r="F115" s="27">
        <v>899330</v>
      </c>
      <c r="G115" s="27">
        <v>675017</v>
      </c>
      <c r="H115" s="27">
        <v>30319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f t="shared" si="13"/>
        <v>899330</v>
      </c>
    </row>
    <row r="116" spans="1:16" ht="12.75">
      <c r="A116" s="25"/>
      <c r="B116" s="25"/>
      <c r="C116" s="26"/>
      <c r="D116" s="33" t="s">
        <v>383</v>
      </c>
      <c r="E116" s="8">
        <v>220664</v>
      </c>
      <c r="F116" s="8">
        <v>220664</v>
      </c>
      <c r="G116" s="8">
        <v>180873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27">
        <f t="shared" si="13"/>
        <v>220664</v>
      </c>
    </row>
    <row r="117" spans="1:16" ht="76.5">
      <c r="A117" s="22" t="s">
        <v>222</v>
      </c>
      <c r="B117" s="22" t="s">
        <v>223</v>
      </c>
      <c r="C117" s="23" t="s">
        <v>195</v>
      </c>
      <c r="D117" s="31" t="s">
        <v>224</v>
      </c>
      <c r="E117" s="24">
        <v>158902</v>
      </c>
      <c r="F117" s="24">
        <v>158902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  <c r="L117" s="24">
        <v>0</v>
      </c>
      <c r="M117" s="24">
        <v>0</v>
      </c>
      <c r="N117" s="24">
        <v>0</v>
      </c>
      <c r="O117" s="24">
        <v>0</v>
      </c>
      <c r="P117" s="24">
        <f t="shared" si="13"/>
        <v>158902</v>
      </c>
    </row>
    <row r="118" spans="1:16" ht="12.75">
      <c r="A118" s="22"/>
      <c r="B118" s="22"/>
      <c r="C118" s="23"/>
      <c r="D118" s="33" t="s">
        <v>383</v>
      </c>
      <c r="E118" s="8">
        <v>18650</v>
      </c>
      <c r="F118" s="8">
        <v>18650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24">
        <f t="shared" si="13"/>
        <v>18650</v>
      </c>
    </row>
    <row r="119" spans="1:16" ht="12.75">
      <c r="A119" s="22" t="s">
        <v>225</v>
      </c>
      <c r="B119" s="22" t="s">
        <v>226</v>
      </c>
      <c r="C119" s="28"/>
      <c r="D119" s="31" t="s">
        <v>227</v>
      </c>
      <c r="E119" s="24">
        <v>130000</v>
      </c>
      <c r="F119" s="24">
        <v>130000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  <c r="L119" s="24">
        <v>0</v>
      </c>
      <c r="M119" s="24">
        <v>0</v>
      </c>
      <c r="N119" s="24">
        <v>0</v>
      </c>
      <c r="O119" s="24">
        <v>0</v>
      </c>
      <c r="P119" s="24">
        <f t="shared" si="13"/>
        <v>130000</v>
      </c>
    </row>
    <row r="120" spans="1:16" ht="38.25">
      <c r="A120" s="25" t="s">
        <v>228</v>
      </c>
      <c r="B120" s="25" t="s">
        <v>229</v>
      </c>
      <c r="C120" s="26" t="s">
        <v>134</v>
      </c>
      <c r="D120" s="34" t="s">
        <v>230</v>
      </c>
      <c r="E120" s="27">
        <v>130000</v>
      </c>
      <c r="F120" s="27">
        <v>130000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f t="shared" si="13"/>
        <v>130000</v>
      </c>
    </row>
    <row r="121" spans="1:16" ht="51">
      <c r="A121" s="22" t="s">
        <v>231</v>
      </c>
      <c r="B121" s="22" t="s">
        <v>232</v>
      </c>
      <c r="C121" s="28"/>
      <c r="D121" s="31" t="s">
        <v>233</v>
      </c>
      <c r="E121" s="24">
        <v>0</v>
      </c>
      <c r="F121" s="24">
        <v>0</v>
      </c>
      <c r="G121" s="24">
        <v>0</v>
      </c>
      <c r="H121" s="24">
        <v>0</v>
      </c>
      <c r="I121" s="24">
        <v>0</v>
      </c>
      <c r="J121" s="24">
        <v>690368</v>
      </c>
      <c r="K121" s="24">
        <v>0</v>
      </c>
      <c r="L121" s="24">
        <v>0</v>
      </c>
      <c r="M121" s="24">
        <v>0</v>
      </c>
      <c r="N121" s="24">
        <v>690368</v>
      </c>
      <c r="O121" s="24">
        <v>690368</v>
      </c>
      <c r="P121" s="24">
        <f t="shared" si="13"/>
        <v>690368</v>
      </c>
    </row>
    <row r="122" spans="1:16" ht="76.5">
      <c r="A122" s="25" t="s">
        <v>234</v>
      </c>
      <c r="B122" s="25" t="s">
        <v>235</v>
      </c>
      <c r="C122" s="26" t="s">
        <v>138</v>
      </c>
      <c r="D122" s="34" t="s">
        <v>236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690368</v>
      </c>
      <c r="K122" s="27">
        <v>0</v>
      </c>
      <c r="L122" s="27">
        <v>0</v>
      </c>
      <c r="M122" s="27">
        <v>0</v>
      </c>
      <c r="N122" s="27">
        <v>690368</v>
      </c>
      <c r="O122" s="27">
        <v>690368</v>
      </c>
      <c r="P122" s="27">
        <f t="shared" si="13"/>
        <v>690368</v>
      </c>
    </row>
    <row r="123" spans="1:16" ht="76.5">
      <c r="A123" s="22" t="s">
        <v>237</v>
      </c>
      <c r="B123" s="22" t="s">
        <v>238</v>
      </c>
      <c r="C123" s="23" t="s">
        <v>170</v>
      </c>
      <c r="D123" s="31" t="s">
        <v>239</v>
      </c>
      <c r="E123" s="24">
        <v>2218206</v>
      </c>
      <c r="F123" s="24">
        <v>2218206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  <c r="M123" s="24">
        <v>0</v>
      </c>
      <c r="N123" s="24">
        <v>0</v>
      </c>
      <c r="O123" s="24">
        <v>0</v>
      </c>
      <c r="P123" s="24">
        <f t="shared" si="13"/>
        <v>2218206</v>
      </c>
    </row>
    <row r="124" spans="1:16" ht="12.75">
      <c r="A124" s="22" t="s">
        <v>240</v>
      </c>
      <c r="B124" s="22" t="s">
        <v>241</v>
      </c>
      <c r="C124" s="28"/>
      <c r="D124" s="31" t="s">
        <v>242</v>
      </c>
      <c r="E124" s="24">
        <v>1021531</v>
      </c>
      <c r="F124" s="24">
        <v>1021531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  <c r="L124" s="24">
        <v>0</v>
      </c>
      <c r="M124" s="24">
        <v>0</v>
      </c>
      <c r="N124" s="24">
        <v>0</v>
      </c>
      <c r="O124" s="24">
        <v>0</v>
      </c>
      <c r="P124" s="24">
        <f t="shared" si="13"/>
        <v>1021531</v>
      </c>
    </row>
    <row r="125" spans="1:16" ht="25.5">
      <c r="A125" s="25" t="s">
        <v>243</v>
      </c>
      <c r="B125" s="25" t="s">
        <v>244</v>
      </c>
      <c r="C125" s="26" t="s">
        <v>100</v>
      </c>
      <c r="D125" s="34" t="s">
        <v>245</v>
      </c>
      <c r="E125" s="27">
        <v>1021531</v>
      </c>
      <c r="F125" s="27">
        <v>1021531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f t="shared" si="13"/>
        <v>1021531</v>
      </c>
    </row>
    <row r="126" spans="1:16" ht="12.75">
      <c r="A126" s="25"/>
      <c r="B126" s="13" t="s">
        <v>375</v>
      </c>
      <c r="C126" s="14"/>
      <c r="D126" s="32" t="s">
        <v>361</v>
      </c>
      <c r="E126" s="27">
        <f>E127</f>
        <v>0</v>
      </c>
      <c r="F126" s="27">
        <f aca="true" t="shared" si="14" ref="F126:O126">F127</f>
        <v>0</v>
      </c>
      <c r="G126" s="27">
        <f t="shared" si="14"/>
        <v>0</v>
      </c>
      <c r="H126" s="27">
        <f t="shared" si="14"/>
        <v>0</v>
      </c>
      <c r="I126" s="27">
        <f t="shared" si="14"/>
        <v>0</v>
      </c>
      <c r="J126" s="27">
        <f t="shared" si="14"/>
        <v>81000</v>
      </c>
      <c r="K126" s="27">
        <f t="shared" si="14"/>
        <v>0</v>
      </c>
      <c r="L126" s="27">
        <f t="shared" si="14"/>
        <v>0</v>
      </c>
      <c r="M126" s="27">
        <f t="shared" si="14"/>
        <v>0</v>
      </c>
      <c r="N126" s="27">
        <f t="shared" si="14"/>
        <v>81000</v>
      </c>
      <c r="O126" s="27">
        <f t="shared" si="14"/>
        <v>81000</v>
      </c>
      <c r="P126" s="27">
        <f t="shared" si="13"/>
        <v>81000</v>
      </c>
    </row>
    <row r="127" spans="1:16" ht="25.5">
      <c r="A127" s="22" t="s">
        <v>246</v>
      </c>
      <c r="B127" s="22" t="s">
        <v>63</v>
      </c>
      <c r="C127" s="28"/>
      <c r="D127" s="31" t="s">
        <v>64</v>
      </c>
      <c r="E127" s="24">
        <v>0</v>
      </c>
      <c r="F127" s="24">
        <v>0</v>
      </c>
      <c r="G127" s="24">
        <v>0</v>
      </c>
      <c r="H127" s="24">
        <v>0</v>
      </c>
      <c r="I127" s="24">
        <v>0</v>
      </c>
      <c r="J127" s="24">
        <v>81000</v>
      </c>
      <c r="K127" s="24">
        <v>0</v>
      </c>
      <c r="L127" s="24">
        <v>0</v>
      </c>
      <c r="M127" s="24">
        <v>0</v>
      </c>
      <c r="N127" s="24">
        <v>81000</v>
      </c>
      <c r="O127" s="24">
        <v>81000</v>
      </c>
      <c r="P127" s="24">
        <f t="shared" si="13"/>
        <v>81000</v>
      </c>
    </row>
    <row r="128" spans="1:16" ht="20.25" customHeight="1">
      <c r="A128" s="25" t="s">
        <v>247</v>
      </c>
      <c r="B128" s="25" t="s">
        <v>248</v>
      </c>
      <c r="C128" s="26" t="s">
        <v>59</v>
      </c>
      <c r="D128" s="34" t="s">
        <v>249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81000</v>
      </c>
      <c r="K128" s="27">
        <v>0</v>
      </c>
      <c r="L128" s="27">
        <v>0</v>
      </c>
      <c r="M128" s="27">
        <v>0</v>
      </c>
      <c r="N128" s="27">
        <v>81000</v>
      </c>
      <c r="O128" s="27">
        <v>81000</v>
      </c>
      <c r="P128" s="27">
        <f t="shared" si="13"/>
        <v>81000</v>
      </c>
    </row>
    <row r="129" spans="1:16" ht="25.5">
      <c r="A129" s="22" t="s">
        <v>250</v>
      </c>
      <c r="B129" s="29"/>
      <c r="C129" s="28"/>
      <c r="D129" s="37" t="s">
        <v>388</v>
      </c>
      <c r="E129" s="24">
        <v>2238652</v>
      </c>
      <c r="F129" s="24">
        <v>2238652</v>
      </c>
      <c r="G129" s="24">
        <v>1390639</v>
      </c>
      <c r="H129" s="24">
        <v>158620</v>
      </c>
      <c r="I129" s="24">
        <v>0</v>
      </c>
      <c r="J129" s="24">
        <v>82000</v>
      </c>
      <c r="K129" s="24">
        <v>0</v>
      </c>
      <c r="L129" s="24">
        <v>0</v>
      </c>
      <c r="M129" s="24">
        <v>0</v>
      </c>
      <c r="N129" s="24">
        <v>82000</v>
      </c>
      <c r="O129" s="24">
        <v>82000</v>
      </c>
      <c r="P129" s="24">
        <f aca="true" t="shared" si="15" ref="P129:P160">E129+J129</f>
        <v>2320652</v>
      </c>
    </row>
    <row r="130" spans="1:16" ht="25.5">
      <c r="A130" s="22" t="s">
        <v>251</v>
      </c>
      <c r="B130" s="29"/>
      <c r="C130" s="28"/>
      <c r="D130" s="37" t="s">
        <v>389</v>
      </c>
      <c r="E130" s="24">
        <v>2238652</v>
      </c>
      <c r="F130" s="24">
        <v>2238652</v>
      </c>
      <c r="G130" s="24">
        <v>1390639</v>
      </c>
      <c r="H130" s="24">
        <v>158620</v>
      </c>
      <c r="I130" s="24">
        <v>0</v>
      </c>
      <c r="J130" s="24">
        <v>82000</v>
      </c>
      <c r="K130" s="24">
        <v>0</v>
      </c>
      <c r="L130" s="24">
        <v>0</v>
      </c>
      <c r="M130" s="24">
        <v>0</v>
      </c>
      <c r="N130" s="24">
        <v>82000</v>
      </c>
      <c r="O130" s="24">
        <v>82000</v>
      </c>
      <c r="P130" s="24">
        <f t="shared" si="15"/>
        <v>2320652</v>
      </c>
    </row>
    <row r="131" spans="1:16" ht="12.75">
      <c r="A131" s="22"/>
      <c r="B131" s="15">
        <v>3000</v>
      </c>
      <c r="C131" s="16"/>
      <c r="D131" s="30" t="s">
        <v>387</v>
      </c>
      <c r="E131" s="24">
        <f>E132</f>
        <v>2238652</v>
      </c>
      <c r="F131" s="24">
        <f aca="true" t="shared" si="16" ref="F131:O131">F132</f>
        <v>2238652</v>
      </c>
      <c r="G131" s="24">
        <f t="shared" si="16"/>
        <v>1390639</v>
      </c>
      <c r="H131" s="24">
        <f t="shared" si="16"/>
        <v>158620</v>
      </c>
      <c r="I131" s="24">
        <f t="shared" si="16"/>
        <v>0</v>
      </c>
      <c r="J131" s="24">
        <f t="shared" si="16"/>
        <v>82000</v>
      </c>
      <c r="K131" s="24">
        <f t="shared" si="16"/>
        <v>0</v>
      </c>
      <c r="L131" s="24">
        <f t="shared" si="16"/>
        <v>0</v>
      </c>
      <c r="M131" s="24">
        <f t="shared" si="16"/>
        <v>0</v>
      </c>
      <c r="N131" s="24">
        <f t="shared" si="16"/>
        <v>82000</v>
      </c>
      <c r="O131" s="24">
        <f t="shared" si="16"/>
        <v>82000</v>
      </c>
      <c r="P131" s="24">
        <f t="shared" si="15"/>
        <v>2320652</v>
      </c>
    </row>
    <row r="132" spans="1:16" ht="25.5">
      <c r="A132" s="22" t="s">
        <v>252</v>
      </c>
      <c r="B132" s="22" t="s">
        <v>253</v>
      </c>
      <c r="C132" s="28"/>
      <c r="D132" s="31" t="s">
        <v>254</v>
      </c>
      <c r="E132" s="24">
        <v>2238652</v>
      </c>
      <c r="F132" s="24">
        <v>2238652</v>
      </c>
      <c r="G132" s="24">
        <v>1390639</v>
      </c>
      <c r="H132" s="24">
        <v>158620</v>
      </c>
      <c r="I132" s="24">
        <v>0</v>
      </c>
      <c r="J132" s="24">
        <v>82000</v>
      </c>
      <c r="K132" s="24">
        <v>0</v>
      </c>
      <c r="L132" s="24">
        <v>0</v>
      </c>
      <c r="M132" s="24">
        <v>0</v>
      </c>
      <c r="N132" s="24">
        <v>82000</v>
      </c>
      <c r="O132" s="24">
        <v>82000</v>
      </c>
      <c r="P132" s="24">
        <f t="shared" si="15"/>
        <v>2320652</v>
      </c>
    </row>
    <row r="133" spans="1:16" ht="38.25">
      <c r="A133" s="25" t="s">
        <v>255</v>
      </c>
      <c r="B133" s="25" t="s">
        <v>256</v>
      </c>
      <c r="C133" s="26" t="s">
        <v>170</v>
      </c>
      <c r="D133" s="34" t="s">
        <v>257</v>
      </c>
      <c r="E133" s="27">
        <v>2238652</v>
      </c>
      <c r="F133" s="27">
        <v>2238652</v>
      </c>
      <c r="G133" s="27">
        <v>1390639</v>
      </c>
      <c r="H133" s="27">
        <v>158620</v>
      </c>
      <c r="I133" s="27">
        <v>0</v>
      </c>
      <c r="J133" s="27">
        <v>82000</v>
      </c>
      <c r="K133" s="27">
        <v>0</v>
      </c>
      <c r="L133" s="27">
        <v>0</v>
      </c>
      <c r="M133" s="27">
        <v>0</v>
      </c>
      <c r="N133" s="27">
        <v>82000</v>
      </c>
      <c r="O133" s="27">
        <v>82000</v>
      </c>
      <c r="P133" s="27">
        <f t="shared" si="15"/>
        <v>2320652</v>
      </c>
    </row>
    <row r="134" spans="1:16" ht="25.5">
      <c r="A134" s="22" t="s">
        <v>258</v>
      </c>
      <c r="B134" s="29"/>
      <c r="C134" s="28"/>
      <c r="D134" s="38" t="s">
        <v>390</v>
      </c>
      <c r="E134" s="24">
        <v>9503738</v>
      </c>
      <c r="F134" s="24">
        <v>9503738</v>
      </c>
      <c r="G134" s="24">
        <v>5725850</v>
      </c>
      <c r="H134" s="24">
        <v>1627130</v>
      </c>
      <c r="I134" s="24">
        <v>0</v>
      </c>
      <c r="J134" s="24">
        <v>1376482</v>
      </c>
      <c r="K134" s="24">
        <v>259640</v>
      </c>
      <c r="L134" s="24">
        <v>68700</v>
      </c>
      <c r="M134" s="24">
        <v>0</v>
      </c>
      <c r="N134" s="24">
        <v>1116842</v>
      </c>
      <c r="O134" s="24">
        <v>1116842</v>
      </c>
      <c r="P134" s="24">
        <f t="shared" si="15"/>
        <v>10880220</v>
      </c>
    </row>
    <row r="135" spans="1:16" ht="25.5">
      <c r="A135" s="22" t="s">
        <v>259</v>
      </c>
      <c r="B135" s="29"/>
      <c r="C135" s="28"/>
      <c r="D135" s="38" t="s">
        <v>391</v>
      </c>
      <c r="E135" s="24">
        <v>9503738</v>
      </c>
      <c r="F135" s="24">
        <v>9503738</v>
      </c>
      <c r="G135" s="24">
        <v>5725850</v>
      </c>
      <c r="H135" s="24">
        <v>1627130</v>
      </c>
      <c r="I135" s="24">
        <v>0</v>
      </c>
      <c r="J135" s="24">
        <v>1376482</v>
      </c>
      <c r="K135" s="24">
        <v>259640</v>
      </c>
      <c r="L135" s="24">
        <v>68700</v>
      </c>
      <c r="M135" s="24">
        <v>0</v>
      </c>
      <c r="N135" s="24">
        <v>1116842</v>
      </c>
      <c r="O135" s="24">
        <v>1116842</v>
      </c>
      <c r="P135" s="24">
        <f t="shared" si="15"/>
        <v>10880220</v>
      </c>
    </row>
    <row r="136" spans="1:16" ht="12.75">
      <c r="A136" s="22"/>
      <c r="B136" s="15">
        <v>1000</v>
      </c>
      <c r="C136" s="16"/>
      <c r="D136" s="30" t="s">
        <v>380</v>
      </c>
      <c r="E136" s="24">
        <f>E137</f>
        <v>2791526</v>
      </c>
      <c r="F136" s="24">
        <f aca="true" t="shared" si="17" ref="F136:O136">F137</f>
        <v>2791526</v>
      </c>
      <c r="G136" s="24">
        <f t="shared" si="17"/>
        <v>2162250</v>
      </c>
      <c r="H136" s="24">
        <f t="shared" si="17"/>
        <v>104276</v>
      </c>
      <c r="I136" s="24">
        <f t="shared" si="17"/>
        <v>0</v>
      </c>
      <c r="J136" s="24">
        <f t="shared" si="17"/>
        <v>194010</v>
      </c>
      <c r="K136" s="24">
        <f t="shared" si="17"/>
        <v>116010</v>
      </c>
      <c r="L136" s="24">
        <f t="shared" si="17"/>
        <v>0</v>
      </c>
      <c r="M136" s="24">
        <f t="shared" si="17"/>
        <v>0</v>
      </c>
      <c r="N136" s="24">
        <f t="shared" si="17"/>
        <v>78000</v>
      </c>
      <c r="O136" s="24">
        <f t="shared" si="17"/>
        <v>78000</v>
      </c>
      <c r="P136" s="24">
        <f t="shared" si="15"/>
        <v>2985536</v>
      </c>
    </row>
    <row r="137" spans="1:16" ht="51">
      <c r="A137" s="22" t="s">
        <v>260</v>
      </c>
      <c r="B137" s="22" t="s">
        <v>261</v>
      </c>
      <c r="C137" s="23" t="s">
        <v>99</v>
      </c>
      <c r="D137" s="31" t="s">
        <v>262</v>
      </c>
      <c r="E137" s="24">
        <v>2791526</v>
      </c>
      <c r="F137" s="24">
        <v>2791526</v>
      </c>
      <c r="G137" s="24">
        <v>2162250</v>
      </c>
      <c r="H137" s="24">
        <v>104276</v>
      </c>
      <c r="I137" s="24">
        <v>0</v>
      </c>
      <c r="J137" s="24">
        <v>194010</v>
      </c>
      <c r="K137" s="24">
        <v>116010</v>
      </c>
      <c r="L137" s="24">
        <v>0</v>
      </c>
      <c r="M137" s="24">
        <v>0</v>
      </c>
      <c r="N137" s="24">
        <v>78000</v>
      </c>
      <c r="O137" s="24">
        <v>78000</v>
      </c>
      <c r="P137" s="24">
        <f t="shared" si="15"/>
        <v>2985536</v>
      </c>
    </row>
    <row r="138" spans="1:16" ht="12.75">
      <c r="A138" s="22"/>
      <c r="B138" s="22"/>
      <c r="C138" s="23"/>
      <c r="D138" s="33" t="s">
        <v>383</v>
      </c>
      <c r="E138" s="8">
        <v>338142</v>
      </c>
      <c r="F138" s="8">
        <v>338142</v>
      </c>
      <c r="G138" s="8">
        <v>217680</v>
      </c>
      <c r="H138" s="8">
        <v>72576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24">
        <f t="shared" si="15"/>
        <v>338142</v>
      </c>
    </row>
    <row r="139" spans="1:16" ht="12.75">
      <c r="A139" s="22"/>
      <c r="B139" s="15">
        <v>4000</v>
      </c>
      <c r="C139" s="16"/>
      <c r="D139" s="30" t="s">
        <v>392</v>
      </c>
      <c r="E139" s="24">
        <f>E140+E141+E142+E143</f>
        <v>6712212</v>
      </c>
      <c r="F139" s="24">
        <f aca="true" t="shared" si="18" ref="F139:O139">F140+F141+F142+F143</f>
        <v>6712212</v>
      </c>
      <c r="G139" s="24">
        <f t="shared" si="18"/>
        <v>3563600</v>
      </c>
      <c r="H139" s="24">
        <f t="shared" si="18"/>
        <v>1522854</v>
      </c>
      <c r="I139" s="24">
        <f t="shared" si="18"/>
        <v>0</v>
      </c>
      <c r="J139" s="24">
        <f t="shared" si="18"/>
        <v>1182472</v>
      </c>
      <c r="K139" s="24">
        <f t="shared" si="18"/>
        <v>143630</v>
      </c>
      <c r="L139" s="24">
        <f t="shared" si="18"/>
        <v>68700</v>
      </c>
      <c r="M139" s="24">
        <f t="shared" si="18"/>
        <v>0</v>
      </c>
      <c r="N139" s="24">
        <f t="shared" si="18"/>
        <v>1038842</v>
      </c>
      <c r="O139" s="24">
        <f t="shared" si="18"/>
        <v>1038842</v>
      </c>
      <c r="P139" s="24">
        <f t="shared" si="15"/>
        <v>7894684</v>
      </c>
    </row>
    <row r="140" spans="1:16" ht="12.75">
      <c r="A140" s="22" t="s">
        <v>263</v>
      </c>
      <c r="B140" s="22" t="s">
        <v>265</v>
      </c>
      <c r="C140" s="23" t="s">
        <v>264</v>
      </c>
      <c r="D140" s="31" t="s">
        <v>266</v>
      </c>
      <c r="E140" s="24">
        <v>1239573</v>
      </c>
      <c r="F140" s="24">
        <v>1239573</v>
      </c>
      <c r="G140" s="24">
        <v>727000</v>
      </c>
      <c r="H140" s="24">
        <v>317465</v>
      </c>
      <c r="I140" s="24">
        <v>0</v>
      </c>
      <c r="J140" s="24">
        <v>30692</v>
      </c>
      <c r="K140" s="24">
        <v>3600</v>
      </c>
      <c r="L140" s="24">
        <v>0</v>
      </c>
      <c r="M140" s="24">
        <v>0</v>
      </c>
      <c r="N140" s="24">
        <v>27092</v>
      </c>
      <c r="O140" s="24">
        <v>27092</v>
      </c>
      <c r="P140" s="24">
        <f t="shared" si="15"/>
        <v>1270265</v>
      </c>
    </row>
    <row r="141" spans="1:16" ht="12.75">
      <c r="A141" s="22" t="s">
        <v>267</v>
      </c>
      <c r="B141" s="22" t="s">
        <v>268</v>
      </c>
      <c r="C141" s="23" t="s">
        <v>264</v>
      </c>
      <c r="D141" s="31" t="s">
        <v>269</v>
      </c>
      <c r="E141" s="24">
        <v>2870010</v>
      </c>
      <c r="F141" s="24">
        <v>2870010</v>
      </c>
      <c r="G141" s="24">
        <v>1132600</v>
      </c>
      <c r="H141" s="24">
        <v>884110</v>
      </c>
      <c r="I141" s="24">
        <v>0</v>
      </c>
      <c r="J141" s="24">
        <v>166440</v>
      </c>
      <c r="K141" s="24">
        <v>8690</v>
      </c>
      <c r="L141" s="24">
        <v>0</v>
      </c>
      <c r="M141" s="24">
        <v>0</v>
      </c>
      <c r="N141" s="24">
        <v>157750</v>
      </c>
      <c r="O141" s="24">
        <v>157750</v>
      </c>
      <c r="P141" s="24">
        <f t="shared" si="15"/>
        <v>3036450</v>
      </c>
    </row>
    <row r="142" spans="1:16" ht="38.25">
      <c r="A142" s="22" t="s">
        <v>270</v>
      </c>
      <c r="B142" s="22" t="s">
        <v>272</v>
      </c>
      <c r="C142" s="23" t="s">
        <v>271</v>
      </c>
      <c r="D142" s="31" t="s">
        <v>273</v>
      </c>
      <c r="E142" s="24">
        <v>2202529</v>
      </c>
      <c r="F142" s="24">
        <v>2202529</v>
      </c>
      <c r="G142" s="24">
        <v>1418700</v>
      </c>
      <c r="H142" s="24">
        <v>321279</v>
      </c>
      <c r="I142" s="24">
        <v>0</v>
      </c>
      <c r="J142" s="24">
        <v>985340</v>
      </c>
      <c r="K142" s="24">
        <v>131340</v>
      </c>
      <c r="L142" s="24">
        <v>68700</v>
      </c>
      <c r="M142" s="24">
        <v>0</v>
      </c>
      <c r="N142" s="24">
        <v>854000</v>
      </c>
      <c r="O142" s="24">
        <v>854000</v>
      </c>
      <c r="P142" s="24">
        <f t="shared" si="15"/>
        <v>3187869</v>
      </c>
    </row>
    <row r="143" spans="1:16" ht="25.5">
      <c r="A143" s="22" t="s">
        <v>274</v>
      </c>
      <c r="B143" s="22" t="s">
        <v>275</v>
      </c>
      <c r="C143" s="28"/>
      <c r="D143" s="31" t="s">
        <v>276</v>
      </c>
      <c r="E143" s="24">
        <v>400100</v>
      </c>
      <c r="F143" s="24">
        <v>400100</v>
      </c>
      <c r="G143" s="24">
        <v>285300</v>
      </c>
      <c r="H143" s="24">
        <v>0</v>
      </c>
      <c r="I143" s="24">
        <v>0</v>
      </c>
      <c r="J143" s="24">
        <v>0</v>
      </c>
      <c r="K143" s="24">
        <v>0</v>
      </c>
      <c r="L143" s="24">
        <v>0</v>
      </c>
      <c r="M143" s="24">
        <v>0</v>
      </c>
      <c r="N143" s="24">
        <v>0</v>
      </c>
      <c r="O143" s="24">
        <v>0</v>
      </c>
      <c r="P143" s="24">
        <f t="shared" si="15"/>
        <v>400100</v>
      </c>
    </row>
    <row r="144" spans="1:16" ht="25.5">
      <c r="A144" s="25" t="s">
        <v>277</v>
      </c>
      <c r="B144" s="25" t="s">
        <v>279</v>
      </c>
      <c r="C144" s="26" t="s">
        <v>278</v>
      </c>
      <c r="D144" s="34" t="s">
        <v>280</v>
      </c>
      <c r="E144" s="27">
        <v>380100</v>
      </c>
      <c r="F144" s="27">
        <v>380100</v>
      </c>
      <c r="G144" s="27">
        <v>285300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f t="shared" si="15"/>
        <v>380100</v>
      </c>
    </row>
    <row r="145" spans="1:16" ht="12.75">
      <c r="A145" s="25" t="s">
        <v>281</v>
      </c>
      <c r="B145" s="25" t="s">
        <v>282</v>
      </c>
      <c r="C145" s="26" t="s">
        <v>278</v>
      </c>
      <c r="D145" s="34" t="s">
        <v>283</v>
      </c>
      <c r="E145" s="27">
        <v>20000</v>
      </c>
      <c r="F145" s="27">
        <v>20000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f t="shared" si="15"/>
        <v>20000</v>
      </c>
    </row>
    <row r="146" spans="1:16" ht="25.5">
      <c r="A146" s="22" t="s">
        <v>284</v>
      </c>
      <c r="B146" s="29"/>
      <c r="C146" s="28"/>
      <c r="D146" s="37" t="s">
        <v>393</v>
      </c>
      <c r="E146" s="24">
        <v>4301156</v>
      </c>
      <c r="F146" s="24">
        <v>4301156</v>
      </c>
      <c r="G146" s="24">
        <v>2236234</v>
      </c>
      <c r="H146" s="24">
        <v>294505</v>
      </c>
      <c r="I146" s="24">
        <v>0</v>
      </c>
      <c r="J146" s="24">
        <v>35000</v>
      </c>
      <c r="K146" s="24">
        <v>0</v>
      </c>
      <c r="L146" s="24">
        <v>0</v>
      </c>
      <c r="M146" s="24">
        <v>0</v>
      </c>
      <c r="N146" s="24">
        <v>35000</v>
      </c>
      <c r="O146" s="24">
        <v>35000</v>
      </c>
      <c r="P146" s="24">
        <f t="shared" si="15"/>
        <v>4336156</v>
      </c>
    </row>
    <row r="147" spans="1:16" ht="25.5">
      <c r="A147" s="22" t="s">
        <v>285</v>
      </c>
      <c r="B147" s="29"/>
      <c r="C147" s="28"/>
      <c r="D147" s="37" t="s">
        <v>394</v>
      </c>
      <c r="E147" s="24">
        <v>4301156</v>
      </c>
      <c r="F147" s="24">
        <v>4301156</v>
      </c>
      <c r="G147" s="24">
        <v>2236234</v>
      </c>
      <c r="H147" s="24">
        <v>294505</v>
      </c>
      <c r="I147" s="24">
        <v>0</v>
      </c>
      <c r="J147" s="24">
        <v>35000</v>
      </c>
      <c r="K147" s="24">
        <v>0</v>
      </c>
      <c r="L147" s="24">
        <v>0</v>
      </c>
      <c r="M147" s="24">
        <v>0</v>
      </c>
      <c r="N147" s="24">
        <v>35000</v>
      </c>
      <c r="O147" s="24">
        <v>35000</v>
      </c>
      <c r="P147" s="24">
        <f t="shared" si="15"/>
        <v>4336156</v>
      </c>
    </row>
    <row r="148" spans="1:16" ht="12.75">
      <c r="A148" s="22"/>
      <c r="B148" s="15">
        <v>3000</v>
      </c>
      <c r="C148" s="16"/>
      <c r="D148" s="30" t="s">
        <v>387</v>
      </c>
      <c r="E148" s="24">
        <f>E149+E152</f>
        <v>1234165</v>
      </c>
      <c r="F148" s="24">
        <f aca="true" t="shared" si="19" ref="F148:O148">F149+F152</f>
        <v>1234165</v>
      </c>
      <c r="G148" s="24">
        <f t="shared" si="19"/>
        <v>599562</v>
      </c>
      <c r="H148" s="24">
        <f t="shared" si="19"/>
        <v>181988</v>
      </c>
      <c r="I148" s="24">
        <f t="shared" si="19"/>
        <v>0</v>
      </c>
      <c r="J148" s="24">
        <f t="shared" si="19"/>
        <v>35000</v>
      </c>
      <c r="K148" s="24">
        <f t="shared" si="19"/>
        <v>0</v>
      </c>
      <c r="L148" s="24">
        <f t="shared" si="19"/>
        <v>0</v>
      </c>
      <c r="M148" s="24">
        <f t="shared" si="19"/>
        <v>0</v>
      </c>
      <c r="N148" s="24">
        <f t="shared" si="19"/>
        <v>35000</v>
      </c>
      <c r="O148" s="24">
        <f t="shared" si="19"/>
        <v>35000</v>
      </c>
      <c r="P148" s="24">
        <f t="shared" si="15"/>
        <v>1269165</v>
      </c>
    </row>
    <row r="149" spans="1:16" ht="25.5">
      <c r="A149" s="22" t="s">
        <v>286</v>
      </c>
      <c r="B149" s="22" t="s">
        <v>287</v>
      </c>
      <c r="C149" s="28"/>
      <c r="D149" s="31" t="s">
        <v>288</v>
      </c>
      <c r="E149" s="24">
        <v>1000965</v>
      </c>
      <c r="F149" s="24">
        <v>1000965</v>
      </c>
      <c r="G149" s="24">
        <v>599562</v>
      </c>
      <c r="H149" s="24">
        <v>181988</v>
      </c>
      <c r="I149" s="24">
        <v>0</v>
      </c>
      <c r="J149" s="24">
        <v>35000</v>
      </c>
      <c r="K149" s="24">
        <v>0</v>
      </c>
      <c r="L149" s="24">
        <v>0</v>
      </c>
      <c r="M149" s="24">
        <v>0</v>
      </c>
      <c r="N149" s="24">
        <v>35000</v>
      </c>
      <c r="O149" s="24">
        <v>35000</v>
      </c>
      <c r="P149" s="24">
        <f t="shared" si="15"/>
        <v>1035965</v>
      </c>
    </row>
    <row r="150" spans="1:16" ht="25.5">
      <c r="A150" s="25" t="s">
        <v>289</v>
      </c>
      <c r="B150" s="25" t="s">
        <v>290</v>
      </c>
      <c r="C150" s="26" t="s">
        <v>170</v>
      </c>
      <c r="D150" s="34" t="s">
        <v>291</v>
      </c>
      <c r="E150" s="27">
        <v>251891</v>
      </c>
      <c r="F150" s="27">
        <v>251891</v>
      </c>
      <c r="G150" s="27">
        <v>122747</v>
      </c>
      <c r="H150" s="27">
        <v>93232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f t="shared" si="15"/>
        <v>251891</v>
      </c>
    </row>
    <row r="151" spans="1:16" ht="12.75">
      <c r="A151" s="25" t="s">
        <v>292</v>
      </c>
      <c r="B151" s="25" t="s">
        <v>293</v>
      </c>
      <c r="C151" s="26" t="s">
        <v>170</v>
      </c>
      <c r="D151" s="34" t="s">
        <v>294</v>
      </c>
      <c r="E151" s="27">
        <v>749074</v>
      </c>
      <c r="F151" s="27">
        <v>749074</v>
      </c>
      <c r="G151" s="27">
        <v>476815</v>
      </c>
      <c r="H151" s="27">
        <v>88756</v>
      </c>
      <c r="I151" s="27">
        <v>0</v>
      </c>
      <c r="J151" s="27">
        <v>35000</v>
      </c>
      <c r="K151" s="27">
        <v>0</v>
      </c>
      <c r="L151" s="27">
        <v>0</v>
      </c>
      <c r="M151" s="27">
        <v>0</v>
      </c>
      <c r="N151" s="27">
        <v>35000</v>
      </c>
      <c r="O151" s="27">
        <v>35000</v>
      </c>
      <c r="P151" s="27">
        <f t="shared" si="15"/>
        <v>784074</v>
      </c>
    </row>
    <row r="152" spans="1:16" ht="63.75">
      <c r="A152" s="22" t="s">
        <v>295</v>
      </c>
      <c r="B152" s="22" t="s">
        <v>296</v>
      </c>
      <c r="C152" s="23" t="s">
        <v>170</v>
      </c>
      <c r="D152" s="31" t="s">
        <v>297</v>
      </c>
      <c r="E152" s="24">
        <v>233200</v>
      </c>
      <c r="F152" s="24">
        <v>233200</v>
      </c>
      <c r="G152" s="24">
        <v>0</v>
      </c>
      <c r="H152" s="24">
        <v>0</v>
      </c>
      <c r="I152" s="24">
        <v>0</v>
      </c>
      <c r="J152" s="24">
        <v>0</v>
      </c>
      <c r="K152" s="24">
        <v>0</v>
      </c>
      <c r="L152" s="24">
        <v>0</v>
      </c>
      <c r="M152" s="24">
        <v>0</v>
      </c>
      <c r="N152" s="24">
        <v>0</v>
      </c>
      <c r="O152" s="24">
        <v>0</v>
      </c>
      <c r="P152" s="24">
        <f t="shared" si="15"/>
        <v>233200</v>
      </c>
    </row>
    <row r="153" spans="1:16" ht="12.75">
      <c r="A153" s="22"/>
      <c r="B153" s="5">
        <v>5000</v>
      </c>
      <c r="C153" s="6"/>
      <c r="D153" s="30" t="s">
        <v>384</v>
      </c>
      <c r="E153" s="24">
        <f>E154+E156+E158</f>
        <v>3066991</v>
      </c>
      <c r="F153" s="24">
        <f aca="true" t="shared" si="20" ref="F153:O153">F154+F156+F158</f>
        <v>3066991</v>
      </c>
      <c r="G153" s="24">
        <f t="shared" si="20"/>
        <v>1636672</v>
      </c>
      <c r="H153" s="24">
        <f t="shared" si="20"/>
        <v>112517</v>
      </c>
      <c r="I153" s="24">
        <f t="shared" si="20"/>
        <v>0</v>
      </c>
      <c r="J153" s="24">
        <f t="shared" si="20"/>
        <v>0</v>
      </c>
      <c r="K153" s="24">
        <f t="shared" si="20"/>
        <v>0</v>
      </c>
      <c r="L153" s="24">
        <f t="shared" si="20"/>
        <v>0</v>
      </c>
      <c r="M153" s="24">
        <f t="shared" si="20"/>
        <v>0</v>
      </c>
      <c r="N153" s="24">
        <f t="shared" si="20"/>
        <v>0</v>
      </c>
      <c r="O153" s="24">
        <f t="shared" si="20"/>
        <v>0</v>
      </c>
      <c r="P153" s="24">
        <f t="shared" si="15"/>
        <v>3066991</v>
      </c>
    </row>
    <row r="154" spans="1:16" ht="12.75">
      <c r="A154" s="22" t="s">
        <v>298</v>
      </c>
      <c r="B154" s="22" t="s">
        <v>299</v>
      </c>
      <c r="C154" s="28"/>
      <c r="D154" s="31" t="s">
        <v>300</v>
      </c>
      <c r="E154" s="24">
        <v>855082</v>
      </c>
      <c r="F154" s="24">
        <v>855082</v>
      </c>
      <c r="G154" s="24">
        <v>0</v>
      </c>
      <c r="H154" s="24">
        <v>0</v>
      </c>
      <c r="I154" s="24">
        <v>0</v>
      </c>
      <c r="J154" s="24">
        <v>0</v>
      </c>
      <c r="K154" s="24">
        <v>0</v>
      </c>
      <c r="L154" s="24">
        <v>0</v>
      </c>
      <c r="M154" s="24">
        <v>0</v>
      </c>
      <c r="N154" s="24">
        <v>0</v>
      </c>
      <c r="O154" s="24">
        <v>0</v>
      </c>
      <c r="P154" s="24">
        <f t="shared" si="15"/>
        <v>855082</v>
      </c>
    </row>
    <row r="155" spans="1:16" ht="25.5">
      <c r="A155" s="25" t="s">
        <v>301</v>
      </c>
      <c r="B155" s="25" t="s">
        <v>302</v>
      </c>
      <c r="C155" s="26" t="s">
        <v>119</v>
      </c>
      <c r="D155" s="34" t="s">
        <v>303</v>
      </c>
      <c r="E155" s="27">
        <v>855082</v>
      </c>
      <c r="F155" s="27">
        <v>855082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f t="shared" si="15"/>
        <v>855082</v>
      </c>
    </row>
    <row r="156" spans="1:16" ht="21.75" customHeight="1">
      <c r="A156" s="22" t="s">
        <v>304</v>
      </c>
      <c r="B156" s="22" t="s">
        <v>305</v>
      </c>
      <c r="C156" s="28"/>
      <c r="D156" s="31" t="s">
        <v>306</v>
      </c>
      <c r="E156" s="24">
        <v>879759</v>
      </c>
      <c r="F156" s="24">
        <v>879759</v>
      </c>
      <c r="G156" s="24">
        <v>618739</v>
      </c>
      <c r="H156" s="24">
        <v>76026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  <c r="N156" s="24">
        <v>0</v>
      </c>
      <c r="O156" s="24">
        <v>0</v>
      </c>
      <c r="P156" s="24">
        <f t="shared" si="15"/>
        <v>879759</v>
      </c>
    </row>
    <row r="157" spans="1:16" ht="25.5">
      <c r="A157" s="25" t="s">
        <v>307</v>
      </c>
      <c r="B157" s="25" t="s">
        <v>308</v>
      </c>
      <c r="C157" s="26" t="s">
        <v>119</v>
      </c>
      <c r="D157" s="34" t="s">
        <v>309</v>
      </c>
      <c r="E157" s="27">
        <v>879759</v>
      </c>
      <c r="F157" s="27">
        <v>879759</v>
      </c>
      <c r="G157" s="27">
        <v>618739</v>
      </c>
      <c r="H157" s="27">
        <v>76026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f t="shared" si="15"/>
        <v>879759</v>
      </c>
    </row>
    <row r="158" spans="1:16" ht="25.5">
      <c r="A158" s="22" t="s">
        <v>310</v>
      </c>
      <c r="B158" s="22" t="s">
        <v>311</v>
      </c>
      <c r="C158" s="28"/>
      <c r="D158" s="31" t="s">
        <v>312</v>
      </c>
      <c r="E158" s="24">
        <v>1332150</v>
      </c>
      <c r="F158" s="24">
        <v>1332150</v>
      </c>
      <c r="G158" s="24">
        <v>1017933</v>
      </c>
      <c r="H158" s="24">
        <v>36491</v>
      </c>
      <c r="I158" s="24">
        <v>0</v>
      </c>
      <c r="J158" s="24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f t="shared" si="15"/>
        <v>1332150</v>
      </c>
    </row>
    <row r="159" spans="1:16" ht="38.25">
      <c r="A159" s="25" t="s">
        <v>313</v>
      </c>
      <c r="B159" s="25" t="s">
        <v>314</v>
      </c>
      <c r="C159" s="26" t="s">
        <v>119</v>
      </c>
      <c r="D159" s="34" t="s">
        <v>315</v>
      </c>
      <c r="E159" s="27">
        <v>1064397</v>
      </c>
      <c r="F159" s="27">
        <v>1064397</v>
      </c>
      <c r="G159" s="27">
        <v>830087</v>
      </c>
      <c r="H159" s="27">
        <v>26211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f t="shared" si="15"/>
        <v>1064397</v>
      </c>
    </row>
    <row r="160" spans="1:16" ht="12.75">
      <c r="A160" s="25"/>
      <c r="B160" s="25"/>
      <c r="C160" s="26"/>
      <c r="D160" s="33" t="s">
        <v>383</v>
      </c>
      <c r="E160" s="8">
        <v>58417</v>
      </c>
      <c r="F160" s="8">
        <v>58417</v>
      </c>
      <c r="G160" s="8">
        <v>47883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27">
        <f t="shared" si="15"/>
        <v>58417</v>
      </c>
    </row>
    <row r="161" spans="1:16" ht="25.5">
      <c r="A161" s="25" t="s">
        <v>316</v>
      </c>
      <c r="B161" s="25" t="s">
        <v>317</v>
      </c>
      <c r="C161" s="26" t="s">
        <v>119</v>
      </c>
      <c r="D161" s="34" t="s">
        <v>318</v>
      </c>
      <c r="E161" s="27">
        <v>267753</v>
      </c>
      <c r="F161" s="27">
        <v>267753</v>
      </c>
      <c r="G161" s="27">
        <v>187846</v>
      </c>
      <c r="H161" s="27">
        <v>10280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f aca="true" t="shared" si="21" ref="P161:P179">E161+J161</f>
        <v>267753</v>
      </c>
    </row>
    <row r="162" spans="1:16" ht="25.5">
      <c r="A162" s="22" t="s">
        <v>319</v>
      </c>
      <c r="B162" s="29"/>
      <c r="C162" s="28"/>
      <c r="D162" s="38" t="s">
        <v>395</v>
      </c>
      <c r="E162" s="24">
        <v>17287882</v>
      </c>
      <c r="F162" s="24">
        <v>16217882</v>
      </c>
      <c r="G162" s="24">
        <v>0</v>
      </c>
      <c r="H162" s="24">
        <v>0</v>
      </c>
      <c r="I162" s="24">
        <v>570000</v>
      </c>
      <c r="J162" s="24">
        <v>15303207</v>
      </c>
      <c r="K162" s="24">
        <v>3172403</v>
      </c>
      <c r="L162" s="24">
        <v>0</v>
      </c>
      <c r="M162" s="24">
        <v>0</v>
      </c>
      <c r="N162" s="24">
        <v>12130804</v>
      </c>
      <c r="O162" s="24">
        <v>12130804</v>
      </c>
      <c r="P162" s="24">
        <f t="shared" si="21"/>
        <v>32591089</v>
      </c>
    </row>
    <row r="163" spans="1:16" ht="25.5">
      <c r="A163" s="22" t="s">
        <v>320</v>
      </c>
      <c r="B163" s="29"/>
      <c r="C163" s="28"/>
      <c r="D163" s="38" t="s">
        <v>396</v>
      </c>
      <c r="E163" s="24">
        <v>17287882</v>
      </c>
      <c r="F163" s="24">
        <v>16217882</v>
      </c>
      <c r="G163" s="24">
        <v>0</v>
      </c>
      <c r="H163" s="24">
        <v>0</v>
      </c>
      <c r="I163" s="24">
        <v>570000</v>
      </c>
      <c r="J163" s="24">
        <v>15303207</v>
      </c>
      <c r="K163" s="24">
        <v>3172403</v>
      </c>
      <c r="L163" s="24">
        <v>0</v>
      </c>
      <c r="M163" s="24">
        <v>0</v>
      </c>
      <c r="N163" s="24">
        <v>12130804</v>
      </c>
      <c r="O163" s="24">
        <v>12130804</v>
      </c>
      <c r="P163" s="24">
        <f t="shared" si="21"/>
        <v>32591089</v>
      </c>
    </row>
    <row r="164" spans="1:16" ht="12.75">
      <c r="A164" s="22"/>
      <c r="B164" s="13" t="s">
        <v>375</v>
      </c>
      <c r="C164" s="14"/>
      <c r="D164" s="32" t="s">
        <v>361</v>
      </c>
      <c r="E164" s="24">
        <f>E165</f>
        <v>2200</v>
      </c>
      <c r="F164" s="24">
        <f aca="true" t="shared" si="22" ref="F164:O164">F165</f>
        <v>2200</v>
      </c>
      <c r="G164" s="24">
        <f t="shared" si="22"/>
        <v>0</v>
      </c>
      <c r="H164" s="24">
        <f t="shared" si="22"/>
        <v>0</v>
      </c>
      <c r="I164" s="24">
        <f t="shared" si="22"/>
        <v>0</v>
      </c>
      <c r="J164" s="24">
        <f t="shared" si="22"/>
        <v>0</v>
      </c>
      <c r="K164" s="24">
        <f t="shared" si="22"/>
        <v>0</v>
      </c>
      <c r="L164" s="24">
        <f t="shared" si="22"/>
        <v>0</v>
      </c>
      <c r="M164" s="24">
        <f t="shared" si="22"/>
        <v>0</v>
      </c>
      <c r="N164" s="24">
        <f t="shared" si="22"/>
        <v>0</v>
      </c>
      <c r="O164" s="24">
        <f t="shared" si="22"/>
        <v>0</v>
      </c>
      <c r="P164" s="24">
        <f t="shared" si="21"/>
        <v>2200</v>
      </c>
    </row>
    <row r="165" spans="1:16" ht="25.5">
      <c r="A165" s="22" t="s">
        <v>321</v>
      </c>
      <c r="B165" s="22" t="s">
        <v>24</v>
      </c>
      <c r="C165" s="23" t="s">
        <v>23</v>
      </c>
      <c r="D165" s="31" t="s">
        <v>25</v>
      </c>
      <c r="E165" s="24">
        <v>2200</v>
      </c>
      <c r="F165" s="24">
        <v>2200</v>
      </c>
      <c r="G165" s="24">
        <v>0</v>
      </c>
      <c r="H165" s="24">
        <v>0</v>
      </c>
      <c r="I165" s="24">
        <v>0</v>
      </c>
      <c r="J165" s="24">
        <v>0</v>
      </c>
      <c r="K165" s="24">
        <v>0</v>
      </c>
      <c r="L165" s="24">
        <v>0</v>
      </c>
      <c r="M165" s="24">
        <v>0</v>
      </c>
      <c r="N165" s="24">
        <v>0</v>
      </c>
      <c r="O165" s="24">
        <v>0</v>
      </c>
      <c r="P165" s="24">
        <f t="shared" si="21"/>
        <v>2200</v>
      </c>
    </row>
    <row r="166" spans="1:16" ht="12.75">
      <c r="A166" s="22"/>
      <c r="B166" s="13" t="s">
        <v>376</v>
      </c>
      <c r="C166" s="13"/>
      <c r="D166" s="37" t="s">
        <v>377</v>
      </c>
      <c r="E166" s="24">
        <f>E167</f>
        <v>500000</v>
      </c>
      <c r="F166" s="24">
        <f aca="true" t="shared" si="23" ref="F166:O166">F167</f>
        <v>0</v>
      </c>
      <c r="G166" s="24">
        <f t="shared" si="23"/>
        <v>0</v>
      </c>
      <c r="H166" s="24">
        <f t="shared" si="23"/>
        <v>0</v>
      </c>
      <c r="I166" s="24">
        <f t="shared" si="23"/>
        <v>0</v>
      </c>
      <c r="J166" s="24">
        <f t="shared" si="23"/>
        <v>0</v>
      </c>
      <c r="K166" s="24">
        <f t="shared" si="23"/>
        <v>0</v>
      </c>
      <c r="L166" s="24">
        <f t="shared" si="23"/>
        <v>0</v>
      </c>
      <c r="M166" s="24">
        <f t="shared" si="23"/>
        <v>0</v>
      </c>
      <c r="N166" s="24">
        <f t="shared" si="23"/>
        <v>0</v>
      </c>
      <c r="O166" s="24">
        <f t="shared" si="23"/>
        <v>0</v>
      </c>
      <c r="P166" s="24">
        <f t="shared" si="21"/>
        <v>500000</v>
      </c>
    </row>
    <row r="167" spans="1:16" ht="12.75">
      <c r="A167" s="22" t="s">
        <v>322</v>
      </c>
      <c r="B167" s="22" t="s">
        <v>324</v>
      </c>
      <c r="C167" s="23" t="s">
        <v>323</v>
      </c>
      <c r="D167" s="31" t="s">
        <v>325</v>
      </c>
      <c r="E167" s="24">
        <v>500000</v>
      </c>
      <c r="F167" s="24">
        <v>0</v>
      </c>
      <c r="G167" s="24">
        <v>0</v>
      </c>
      <c r="H167" s="24">
        <v>0</v>
      </c>
      <c r="I167" s="24">
        <v>0</v>
      </c>
      <c r="J167" s="24">
        <v>0</v>
      </c>
      <c r="K167" s="24">
        <v>0</v>
      </c>
      <c r="L167" s="24">
        <v>0</v>
      </c>
      <c r="M167" s="24">
        <v>0</v>
      </c>
      <c r="N167" s="24">
        <v>0</v>
      </c>
      <c r="O167" s="24">
        <v>0</v>
      </c>
      <c r="P167" s="24">
        <f t="shared" si="21"/>
        <v>500000</v>
      </c>
    </row>
    <row r="168" spans="1:16" ht="12.75">
      <c r="A168" s="22"/>
      <c r="B168" s="13" t="s">
        <v>397</v>
      </c>
      <c r="C168" s="14"/>
      <c r="D168" s="37" t="s">
        <v>398</v>
      </c>
      <c r="E168" s="24">
        <f>E169+E170+E171+E172+E173+E174+E175+E176+E177+E178</f>
        <v>16785682</v>
      </c>
      <c r="F168" s="24">
        <f aca="true" t="shared" si="24" ref="F168:O168">F169+F170+F171+F172+F173+F174+F175+F176+F177+F178</f>
        <v>16215682</v>
      </c>
      <c r="G168" s="24">
        <f t="shared" si="24"/>
        <v>0</v>
      </c>
      <c r="H168" s="24">
        <f t="shared" si="24"/>
        <v>0</v>
      </c>
      <c r="I168" s="24">
        <f t="shared" si="24"/>
        <v>570000</v>
      </c>
      <c r="J168" s="24">
        <f t="shared" si="24"/>
        <v>15303207</v>
      </c>
      <c r="K168" s="24">
        <f t="shared" si="24"/>
        <v>3172403</v>
      </c>
      <c r="L168" s="24">
        <f t="shared" si="24"/>
        <v>0</v>
      </c>
      <c r="M168" s="24">
        <f t="shared" si="24"/>
        <v>0</v>
      </c>
      <c r="N168" s="24">
        <f t="shared" si="24"/>
        <v>12130804</v>
      </c>
      <c r="O168" s="24">
        <f t="shared" si="24"/>
        <v>12130804</v>
      </c>
      <c r="P168" s="24">
        <f t="shared" si="21"/>
        <v>32088889</v>
      </c>
    </row>
    <row r="169" spans="1:16" ht="12.75">
      <c r="A169" s="22" t="s">
        <v>326</v>
      </c>
      <c r="B169" s="22" t="s">
        <v>328</v>
      </c>
      <c r="C169" s="23" t="s">
        <v>327</v>
      </c>
      <c r="D169" s="31" t="s">
        <v>329</v>
      </c>
      <c r="E169" s="24">
        <v>1120200</v>
      </c>
      <c r="F169" s="24">
        <v>1120200</v>
      </c>
      <c r="G169" s="24">
        <v>0</v>
      </c>
      <c r="H169" s="24">
        <v>0</v>
      </c>
      <c r="I169" s="24">
        <v>0</v>
      </c>
      <c r="J169" s="24">
        <v>0</v>
      </c>
      <c r="K169" s="24">
        <v>0</v>
      </c>
      <c r="L169" s="24">
        <v>0</v>
      </c>
      <c r="M169" s="24">
        <v>0</v>
      </c>
      <c r="N169" s="24">
        <v>0</v>
      </c>
      <c r="O169" s="24">
        <v>0</v>
      </c>
      <c r="P169" s="24">
        <f t="shared" si="21"/>
        <v>1120200</v>
      </c>
    </row>
    <row r="170" spans="1:16" ht="38.25">
      <c r="A170" s="22" t="s">
        <v>330</v>
      </c>
      <c r="B170" s="22" t="s">
        <v>331</v>
      </c>
      <c r="C170" s="23" t="s">
        <v>327</v>
      </c>
      <c r="D170" s="31" t="s">
        <v>332</v>
      </c>
      <c r="E170" s="24">
        <v>0</v>
      </c>
      <c r="F170" s="24">
        <v>0</v>
      </c>
      <c r="G170" s="24">
        <v>0</v>
      </c>
      <c r="H170" s="24">
        <v>0</v>
      </c>
      <c r="I170" s="24">
        <v>0</v>
      </c>
      <c r="J170" s="24">
        <v>549179</v>
      </c>
      <c r="K170" s="24">
        <v>0</v>
      </c>
      <c r="L170" s="24">
        <v>0</v>
      </c>
      <c r="M170" s="24">
        <v>0</v>
      </c>
      <c r="N170" s="24">
        <v>549179</v>
      </c>
      <c r="O170" s="24">
        <v>549179</v>
      </c>
      <c r="P170" s="24">
        <f t="shared" si="21"/>
        <v>549179</v>
      </c>
    </row>
    <row r="171" spans="1:16" ht="51">
      <c r="A171" s="22" t="s">
        <v>333</v>
      </c>
      <c r="B171" s="22" t="s">
        <v>334</v>
      </c>
      <c r="C171" s="23" t="s">
        <v>327</v>
      </c>
      <c r="D171" s="31" t="s">
        <v>335</v>
      </c>
      <c r="E171" s="24">
        <v>440000</v>
      </c>
      <c r="F171" s="24">
        <v>0</v>
      </c>
      <c r="G171" s="24">
        <v>0</v>
      </c>
      <c r="H171" s="24">
        <v>0</v>
      </c>
      <c r="I171" s="24">
        <v>440000</v>
      </c>
      <c r="J171" s="24">
        <v>0</v>
      </c>
      <c r="K171" s="24">
        <v>0</v>
      </c>
      <c r="L171" s="24">
        <v>0</v>
      </c>
      <c r="M171" s="24">
        <v>0</v>
      </c>
      <c r="N171" s="24">
        <v>0</v>
      </c>
      <c r="O171" s="24">
        <v>0</v>
      </c>
      <c r="P171" s="24">
        <f t="shared" si="21"/>
        <v>440000</v>
      </c>
    </row>
    <row r="172" spans="1:16" ht="76.5">
      <c r="A172" s="22" t="s">
        <v>336</v>
      </c>
      <c r="B172" s="22" t="s">
        <v>337</v>
      </c>
      <c r="C172" s="23" t="s">
        <v>327</v>
      </c>
      <c r="D172" s="31" t="s">
        <v>338</v>
      </c>
      <c r="E172" s="24">
        <v>0</v>
      </c>
      <c r="F172" s="24">
        <v>0</v>
      </c>
      <c r="G172" s="24">
        <v>0</v>
      </c>
      <c r="H172" s="24">
        <v>0</v>
      </c>
      <c r="I172" s="24">
        <v>0</v>
      </c>
      <c r="J172" s="24">
        <v>2922403</v>
      </c>
      <c r="K172" s="24">
        <v>2922403</v>
      </c>
      <c r="L172" s="24">
        <v>0</v>
      </c>
      <c r="M172" s="24">
        <v>0</v>
      </c>
      <c r="N172" s="24">
        <v>0</v>
      </c>
      <c r="O172" s="24">
        <v>0</v>
      </c>
      <c r="P172" s="24">
        <f t="shared" si="21"/>
        <v>2922403</v>
      </c>
    </row>
    <row r="173" spans="1:16" ht="63.75">
      <c r="A173" s="22" t="s">
        <v>339</v>
      </c>
      <c r="B173" s="22" t="s">
        <v>340</v>
      </c>
      <c r="C173" s="23" t="s">
        <v>327</v>
      </c>
      <c r="D173" s="31" t="s">
        <v>341</v>
      </c>
      <c r="E173" s="24">
        <v>130000</v>
      </c>
      <c r="F173" s="24">
        <v>0</v>
      </c>
      <c r="G173" s="24">
        <v>0</v>
      </c>
      <c r="H173" s="24">
        <v>0</v>
      </c>
      <c r="I173" s="24">
        <v>130000</v>
      </c>
      <c r="J173" s="24">
        <v>0</v>
      </c>
      <c r="K173" s="24">
        <v>0</v>
      </c>
      <c r="L173" s="24">
        <v>0</v>
      </c>
      <c r="M173" s="24">
        <v>0</v>
      </c>
      <c r="N173" s="24">
        <v>0</v>
      </c>
      <c r="O173" s="24">
        <v>0</v>
      </c>
      <c r="P173" s="24">
        <f t="shared" si="21"/>
        <v>130000</v>
      </c>
    </row>
    <row r="174" spans="1:16" ht="25.5">
      <c r="A174" s="22" t="s">
        <v>342</v>
      </c>
      <c r="B174" s="22" t="s">
        <v>343</v>
      </c>
      <c r="C174" s="23" t="s">
        <v>327</v>
      </c>
      <c r="D174" s="31" t="s">
        <v>344</v>
      </c>
      <c r="E174" s="24">
        <v>0</v>
      </c>
      <c r="F174" s="24">
        <v>0</v>
      </c>
      <c r="G174" s="24">
        <v>0</v>
      </c>
      <c r="H174" s="24">
        <v>0</v>
      </c>
      <c r="I174" s="24">
        <v>0</v>
      </c>
      <c r="J174" s="24">
        <v>2000000</v>
      </c>
      <c r="K174" s="24">
        <v>0</v>
      </c>
      <c r="L174" s="24">
        <v>0</v>
      </c>
      <c r="M174" s="24">
        <v>0</v>
      </c>
      <c r="N174" s="24">
        <v>2000000</v>
      </c>
      <c r="O174" s="24">
        <v>2000000</v>
      </c>
      <c r="P174" s="24">
        <f t="shared" si="21"/>
        <v>2000000</v>
      </c>
    </row>
    <row r="175" spans="1:16" ht="76.5">
      <c r="A175" s="22" t="s">
        <v>345</v>
      </c>
      <c r="B175" s="22" t="s">
        <v>346</v>
      </c>
      <c r="C175" s="23" t="s">
        <v>327</v>
      </c>
      <c r="D175" s="31" t="s">
        <v>347</v>
      </c>
      <c r="E175" s="24">
        <v>0</v>
      </c>
      <c r="F175" s="24">
        <v>0</v>
      </c>
      <c r="G175" s="24">
        <v>0</v>
      </c>
      <c r="H175" s="24">
        <v>0</v>
      </c>
      <c r="I175" s="24">
        <v>0</v>
      </c>
      <c r="J175" s="24">
        <v>1100000</v>
      </c>
      <c r="K175" s="24">
        <v>0</v>
      </c>
      <c r="L175" s="24">
        <v>0</v>
      </c>
      <c r="M175" s="24">
        <v>0</v>
      </c>
      <c r="N175" s="24">
        <v>1100000</v>
      </c>
      <c r="O175" s="24">
        <v>1100000</v>
      </c>
      <c r="P175" s="24">
        <f t="shared" si="21"/>
        <v>1100000</v>
      </c>
    </row>
    <row r="176" spans="1:16" ht="25.5">
      <c r="A176" s="22" t="s">
        <v>348</v>
      </c>
      <c r="B176" s="22" t="s">
        <v>349</v>
      </c>
      <c r="C176" s="23" t="s">
        <v>327</v>
      </c>
      <c r="D176" s="31" t="s">
        <v>350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1500000</v>
      </c>
      <c r="K176" s="24">
        <v>0</v>
      </c>
      <c r="L176" s="24">
        <v>0</v>
      </c>
      <c r="M176" s="24">
        <v>0</v>
      </c>
      <c r="N176" s="24">
        <v>1500000</v>
      </c>
      <c r="O176" s="24">
        <v>1500000</v>
      </c>
      <c r="P176" s="24">
        <f t="shared" si="21"/>
        <v>1500000</v>
      </c>
    </row>
    <row r="177" spans="1:16" ht="12.75">
      <c r="A177" s="22" t="s">
        <v>351</v>
      </c>
      <c r="B177" s="22" t="s">
        <v>352</v>
      </c>
      <c r="C177" s="23" t="s">
        <v>327</v>
      </c>
      <c r="D177" s="31" t="s">
        <v>353</v>
      </c>
      <c r="E177" s="24">
        <v>14643102</v>
      </c>
      <c r="F177" s="24">
        <v>14643102</v>
      </c>
      <c r="G177" s="24">
        <v>0</v>
      </c>
      <c r="H177" s="24">
        <v>0</v>
      </c>
      <c r="I177" s="24">
        <v>0</v>
      </c>
      <c r="J177" s="24">
        <v>6787625</v>
      </c>
      <c r="K177" s="24">
        <v>250000</v>
      </c>
      <c r="L177" s="24">
        <v>0</v>
      </c>
      <c r="M177" s="24">
        <v>0</v>
      </c>
      <c r="N177" s="24">
        <v>6537625</v>
      </c>
      <c r="O177" s="24">
        <v>6537625</v>
      </c>
      <c r="P177" s="24">
        <f t="shared" si="21"/>
        <v>21430727</v>
      </c>
    </row>
    <row r="178" spans="1:16" ht="38.25">
      <c r="A178" s="22" t="s">
        <v>354</v>
      </c>
      <c r="B178" s="22" t="s">
        <v>355</v>
      </c>
      <c r="C178" s="23" t="s">
        <v>327</v>
      </c>
      <c r="D178" s="31" t="s">
        <v>356</v>
      </c>
      <c r="E178" s="24">
        <v>452380</v>
      </c>
      <c r="F178" s="24">
        <v>452380</v>
      </c>
      <c r="G178" s="24">
        <v>0</v>
      </c>
      <c r="H178" s="24">
        <v>0</v>
      </c>
      <c r="I178" s="24">
        <v>0</v>
      </c>
      <c r="J178" s="24">
        <v>444000</v>
      </c>
      <c r="K178" s="24">
        <v>0</v>
      </c>
      <c r="L178" s="24">
        <v>0</v>
      </c>
      <c r="M178" s="24">
        <v>0</v>
      </c>
      <c r="N178" s="24">
        <v>444000</v>
      </c>
      <c r="O178" s="24">
        <v>444000</v>
      </c>
      <c r="P178" s="24">
        <f t="shared" si="21"/>
        <v>896380</v>
      </c>
    </row>
    <row r="179" spans="1:16" ht="12.75">
      <c r="A179" s="29"/>
      <c r="B179" s="22" t="s">
        <v>357</v>
      </c>
      <c r="C179" s="28"/>
      <c r="D179" s="24" t="s">
        <v>7</v>
      </c>
      <c r="E179" s="24">
        <v>423128065</v>
      </c>
      <c r="F179" s="24">
        <v>420356919</v>
      </c>
      <c r="G179" s="24">
        <v>89750303</v>
      </c>
      <c r="H179" s="24">
        <v>16527612</v>
      </c>
      <c r="I179" s="24">
        <v>2271146</v>
      </c>
      <c r="J179" s="24">
        <v>111073616</v>
      </c>
      <c r="K179" s="24">
        <v>6080821</v>
      </c>
      <c r="L179" s="24">
        <v>434554</v>
      </c>
      <c r="M179" s="24">
        <v>6852</v>
      </c>
      <c r="N179" s="24">
        <v>104992795</v>
      </c>
      <c r="O179" s="24">
        <v>102992795</v>
      </c>
      <c r="P179" s="24">
        <f t="shared" si="21"/>
        <v>534201681</v>
      </c>
    </row>
    <row r="180" spans="1:16" ht="12.75">
      <c r="A180" s="17" t="s">
        <v>399</v>
      </c>
      <c r="B180" s="17"/>
      <c r="C180" s="17"/>
      <c r="D180" s="17"/>
      <c r="E180" s="17"/>
      <c r="F180" s="18"/>
      <c r="G180" s="17"/>
      <c r="H180" s="17"/>
      <c r="I180" s="17"/>
      <c r="J180" s="17"/>
      <c r="K180" s="17"/>
      <c r="L180" s="17"/>
      <c r="M180" s="17"/>
      <c r="N180" s="17"/>
      <c r="O180" s="17"/>
      <c r="P180" s="17" t="s">
        <v>407</v>
      </c>
    </row>
    <row r="181" ht="6.75" customHeight="1"/>
    <row r="182" spans="1:14" ht="99" customHeight="1">
      <c r="A182" s="44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</sheetData>
  <sheetProtection/>
  <mergeCells count="30">
    <mergeCell ref="A182:N182"/>
    <mergeCell ref="A10:P10"/>
    <mergeCell ref="A12:A15"/>
    <mergeCell ref="B12:B15"/>
    <mergeCell ref="C12:C15"/>
    <mergeCell ref="D12:D15"/>
    <mergeCell ref="E12:I12"/>
    <mergeCell ref="E13:E15"/>
    <mergeCell ref="F13:F15"/>
    <mergeCell ref="G13:H13"/>
    <mergeCell ref="G14:G15"/>
    <mergeCell ref="H14:H15"/>
    <mergeCell ref="I13:I15"/>
    <mergeCell ref="J12:O12"/>
    <mergeCell ref="J13:J15"/>
    <mergeCell ref="K13:K15"/>
    <mergeCell ref="L13:M13"/>
    <mergeCell ref="L14:L15"/>
    <mergeCell ref="M14:M15"/>
    <mergeCell ref="N13:N15"/>
    <mergeCell ref="O14:O15"/>
    <mergeCell ref="P12:P15"/>
    <mergeCell ref="K1:P1"/>
    <mergeCell ref="K2:P2"/>
    <mergeCell ref="K3:P3"/>
    <mergeCell ref="K4:P4"/>
    <mergeCell ref="K5:P5"/>
    <mergeCell ref="K6:P6"/>
    <mergeCell ref="K7:P7"/>
    <mergeCell ref="A9:P9"/>
  </mergeCells>
  <printOptions/>
  <pageMargins left="0.7874015748031497" right="0.7874015748031497" top="0.984251968503937" bottom="0.3937007874015748" header="0" footer="0"/>
  <pageSetup fitToHeight="50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R-525</cp:lastModifiedBy>
  <cp:lastPrinted>2018-11-26T14:44:49Z</cp:lastPrinted>
  <dcterms:created xsi:type="dcterms:W3CDTF">2018-11-26T08:10:42Z</dcterms:created>
  <dcterms:modified xsi:type="dcterms:W3CDTF">2018-11-27T11:38:07Z</dcterms:modified>
  <cp:category/>
  <cp:version/>
  <cp:contentType/>
  <cp:contentStatus/>
</cp:coreProperties>
</file>