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'дод.4'!$A$1:$I$99</definedName>
  </definedNames>
  <calcPr fullCalcOnLoad="1"/>
</workbook>
</file>

<file path=xl/sharedStrings.xml><?xml version="1.0" encoding="utf-8"?>
<sst xmlns="http://schemas.openxmlformats.org/spreadsheetml/2006/main" count="344" uniqueCount="231">
  <si>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</si>
  <si>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</si>
  <si>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</si>
  <si>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</si>
  <si>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</si>
  <si>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</si>
  <si>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</si>
  <si>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</si>
  <si>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</si>
  <si>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</si>
  <si>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</si>
  <si>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</si>
  <si>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</si>
  <si>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</si>
  <si>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</si>
  <si>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</si>
  <si>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</si>
  <si>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</si>
  <si>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</si>
  <si>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</si>
  <si>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</si>
  <si>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</si>
  <si>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</si>
  <si>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</si>
  <si>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</si>
  <si>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</si>
  <si>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</si>
  <si>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</si>
  <si>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</si>
  <si>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</si>
  <si>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</si>
  <si>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</si>
  <si>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</si>
  <si>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</si>
  <si>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</si>
  <si>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</si>
  <si>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</si>
  <si>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</si>
  <si>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</si>
  <si>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</si>
  <si>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</si>
  <si>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</si>
  <si>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</si>
  <si>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</si>
  <si>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</si>
  <si>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</si>
  <si>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</si>
  <si>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</si>
  <si>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</si>
  <si>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</si>
  <si>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</si>
  <si>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</si>
  <si>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</si>
  <si>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</si>
  <si>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</si>
  <si>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</si>
  <si>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</si>
  <si>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</si>
  <si>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</si>
  <si>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</si>
  <si>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</si>
  <si>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</si>
  <si>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</si>
  <si>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</si>
  <si>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</si>
  <si>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</si>
  <si>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</si>
  <si>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</si>
  <si>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</si>
  <si>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</si>
  <si>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</si>
  <si>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</si>
  <si>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</si>
  <si>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</si>
  <si>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</si>
  <si>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</si>
  <si>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</si>
  <si>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</si>
  <si>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</si>
  <si>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</si>
  <si>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</si>
  <si>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</si>
  <si>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</si>
  <si>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</si>
  <si>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</si>
  <si>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</si>
  <si>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</si>
  <si>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</si>
  <si>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</si>
  <si>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</si>
  <si>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</si>
  <si>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</si>
  <si>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</si>
  <si>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</si>
  <si>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</si>
  <si>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</si>
  <si>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</si>
  <si>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</si>
  <si>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</si>
  <si>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</si>
  <si>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</si>
  <si>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</si>
  <si>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</si>
  <si>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</si>
  <si>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</si>
  <si>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</si>
  <si>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Програма розвитку культури  у Красноградському районі на 2014 – 2018 роки</t>
  </si>
  <si>
    <t>Керуючий справами апарату районної ради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</si>
  <si>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</si>
  <si>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</si>
  <si>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</si>
  <si>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</si>
  <si>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0813104</t>
  </si>
  <si>
    <t>4040</t>
  </si>
  <si>
    <t>0824</t>
  </si>
  <si>
    <t>Забезпечення діяльності музеїв i виставок</t>
  </si>
  <si>
    <t>6000</t>
  </si>
  <si>
    <t>6013</t>
  </si>
  <si>
    <t>0216013</t>
  </si>
  <si>
    <t>Житлово-комунальне господарство</t>
  </si>
  <si>
    <t>Забезпечення діяльності водопровідно-каналізаційного господарства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</si>
  <si>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</si>
  <si>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</si>
  <si>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</si>
  <si>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</si>
  <si>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Програма економічного і соціального розвитку Красноградського району на 2018 рік</t>
  </si>
  <si>
    <t>Питна вода Красноградського району на 2012-2020 роки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</si>
  <si>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</si>
  <si>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</si>
  <si>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3700000</t>
  </si>
  <si>
    <t>3710000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</si>
  <si>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</si>
  <si>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</si>
  <si>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</si>
  <si>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</si>
  <si>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</si>
  <si>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</si>
  <si>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Інші субвенції з місцевого бюджету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</si>
  <si>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2018-2022 роки</t>
  </si>
  <si>
    <t>Комплексна програма забезпечення публічної безпеки і порядку в Красноградському районі на 2017-2021 роки</t>
  </si>
  <si>
    <t>Програма щодо підтримки діяльності Лозівського міжрайонного відділу Управління Служби безпеки України в Харківській області на 2018-2020 роки</t>
  </si>
  <si>
    <t>0111150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</si>
  <si>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</si>
  <si>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</si>
  <si>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в Красноградському районі на 2016-2018 роки</t>
  </si>
  <si>
    <t>0813242</t>
  </si>
  <si>
    <t>3242</t>
  </si>
  <si>
    <t>Інші заходи у сфері соціального захисту і соціального забезпечення</t>
  </si>
  <si>
    <t>7320</t>
  </si>
  <si>
    <t>Будівництво об`єктів соціально-культурного призначення</t>
  </si>
  <si>
    <t>7321</t>
  </si>
  <si>
    <t>0443</t>
  </si>
  <si>
    <t>Будівництво освітніх установ та закладів</t>
  </si>
  <si>
    <t>7370</t>
  </si>
  <si>
    <t>9720</t>
  </si>
  <si>
    <t>Субвенція з місцевого бюджету на виконання інвестиційних проектів</t>
  </si>
  <si>
    <t>Програма забезпечення організації претензійно-позовної роботи Красноградської районної державної адміністрації на 2016-2018 роки</t>
  </si>
  <si>
    <t>0217370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</si>
  <si>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</si>
  <si>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</si>
  <si>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</si>
  <si>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</si>
  <si>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</si>
  <si>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0817323</t>
  </si>
  <si>
    <t>7323</t>
  </si>
  <si>
    <t>Будівництво установ та закладів соціальної сфери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</si>
  <si>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</si>
  <si>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</si>
  <si>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</si>
  <si>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</si>
  <si>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Програма інформатизації Красноградського району на 2016-2018 роки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</si>
  <si>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</si>
  <si>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</si>
  <si>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</si>
  <si>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0813035</t>
  </si>
  <si>
    <t>3133</t>
  </si>
  <si>
    <t>Інші заходи та заклади молодіжної політики</t>
  </si>
  <si>
    <t>0217322</t>
  </si>
  <si>
    <t>7322</t>
  </si>
  <si>
    <t>Будівництво медичних установ та закладів</t>
  </si>
  <si>
    <t>Програма підтримки діяльності Південної обєднаної державної податкової інспекції Головного управління Державної фіскальної служби у Харківській області на 2018 рік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</si>
  <si>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</si>
  <si>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</si>
  <si>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</si>
  <si>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Цільова програма підтримки сімей, захисту прав дітей, розвитку та підтримки в сімейних форм виховання на 2018-2020 роки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</si>
  <si>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</si>
  <si>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</si>
  <si>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Програма розвитку дорожньої інфраструктури і фінансування робіт повязаних із ремонтом автомобільних доріг загального користування Красноградського району  на 2018 рік</t>
  </si>
  <si>
    <t>9750</t>
  </si>
  <si>
    <t>Субвенція з місцевого бюджету на співфінансування інвестиційних проектів</t>
  </si>
  <si>
    <t>3110</t>
  </si>
  <si>
    <t>3111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</si>
  <si>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</si>
  <si>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</si>
  <si>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</si>
  <si>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</si>
  <si>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Районна цільова програма підтримки сімей, захисту прав сімей, розвитку та підтримки сімейних форм виховання на 2018-2020 роки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</si>
  <si>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</si>
  <si>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</si>
  <si>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</si>
  <si>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0813223</t>
  </si>
  <si>
    <t>3223</t>
  </si>
  <si>
    <t>1060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</si>
  <si>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</si>
  <si>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 xml:space="preserve">в т.ч. на розробку «Схема перспективного розвитку систем водопостачання м. Красноград, с.Піщанка, с. Улянівка та с. Наталіне </t>
  </si>
  <si>
    <t>0217310</t>
  </si>
  <si>
    <t>7310</t>
  </si>
  <si>
    <t>Будівництво обєктів житлово-комунального господарства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</si>
  <si>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</si>
  <si>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</si>
  <si>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</si>
  <si>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</si>
  <si>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</si>
  <si>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0217368</t>
  </si>
  <si>
    <t>7368</t>
  </si>
  <si>
    <t>Виконання інвестиційних проектів за рахунок субвенцій з інших бюджетів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</si>
  <si>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</si>
  <si>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</si>
  <si>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</si>
  <si>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</si>
  <si>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8000</t>
  </si>
  <si>
    <t>Інша діяльність</t>
  </si>
  <si>
    <t>Програма накопичення місцевого матеріального резерву для запобігання, ліквідації надзвичайних ситуацій техногенного і природного характеру та їх наслідків на 2014-2018 роки</t>
  </si>
  <si>
    <t>4030</t>
  </si>
  <si>
    <t>Забезпечення діяльності бібліотек</t>
  </si>
  <si>
    <t>Програма соціального захисту населення Красноградського району на 2018 рік (цільовий фонд)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</si>
  <si>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</si>
  <si>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</si>
  <si>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</si>
  <si>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К.ФРОЛОВ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</si>
  <si>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14 грудня 2017 року № 616-VIІ 
(XХХ сесія VIІ скликання)                                                     в редакції рішення районної ради                                                      від 25 жовтня 2018 року №  890-VIІ                                                             (XLІІ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</si>
</sst>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2" fontId="0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justify" vertical="center" wrapText="1"/>
    </xf>
    <xf numFmtId="192" fontId="31" fillId="0" borderId="0" xfId="0" applyNumberFormat="1" applyFont="1" applyFill="1" applyBorder="1" applyAlignment="1">
      <alignment vertical="justify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2" fontId="36" fillId="0" borderId="12" xfId="110" applyNumberFormat="1" applyFont="1" applyFill="1" applyBorder="1" applyAlignment="1" quotePrefix="1">
      <alignment vertic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 quotePrefix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 quotePrefix="1">
      <alignment vertical="center" wrapText="1"/>
    </xf>
    <xf numFmtId="192" fontId="36" fillId="0" borderId="12" xfId="95" applyNumberFormat="1" applyFont="1" applyFill="1" applyBorder="1" applyAlignment="1">
      <alignment vertical="top" wrapText="1"/>
      <protection/>
    </xf>
    <xf numFmtId="3" fontId="38" fillId="0" borderId="12" xfId="95" applyNumberFormat="1" applyFont="1" applyFill="1" applyBorder="1" applyAlignment="1">
      <alignment vertical="center"/>
      <protection/>
    </xf>
    <xf numFmtId="3" fontId="36" fillId="0" borderId="12" xfId="95" applyNumberFormat="1" applyFont="1" applyFill="1" applyBorder="1" applyAlignment="1">
      <alignment vertical="center"/>
      <protection/>
    </xf>
    <xf numFmtId="2" fontId="38" fillId="0" borderId="12" xfId="0" applyNumberFormat="1" applyFont="1" applyFill="1" applyBorder="1" applyAlignment="1">
      <alignment vertical="center" wrapText="1"/>
    </xf>
    <xf numFmtId="2" fontId="36" fillId="0" borderId="12" xfId="0" applyNumberFormat="1" applyFont="1" applyFill="1" applyBorder="1" applyAlignment="1" quotePrefix="1">
      <alignment vertical="center" wrapText="1"/>
    </xf>
    <xf numFmtId="0" fontId="36" fillId="0" borderId="12" xfId="0" applyFont="1" applyFill="1" applyBorder="1" applyAlignment="1" quotePrefix="1">
      <alignment horizontal="center" vertical="center" wrapText="1"/>
    </xf>
    <xf numFmtId="49" fontId="36" fillId="0" borderId="12" xfId="0" applyNumberFormat="1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left" vertical="center" wrapText="1"/>
    </xf>
    <xf numFmtId="3" fontId="38" fillId="0" borderId="12" xfId="95" applyNumberFormat="1" applyFont="1" applyFill="1" applyBorder="1">
      <alignment vertical="top"/>
      <protection/>
    </xf>
    <xf numFmtId="2" fontId="38" fillId="0" borderId="12" xfId="0" applyNumberFormat="1" applyFont="1" applyFill="1" applyBorder="1" applyAlignment="1">
      <alignment horizontal="center" vertical="center" wrapText="1"/>
    </xf>
    <xf numFmtId="2" fontId="37" fillId="0" borderId="12" xfId="108" applyNumberFormat="1" applyFont="1" applyFill="1" applyBorder="1" applyAlignment="1" quotePrefix="1">
      <alignment vertical="center" wrapText="1"/>
      <protection/>
    </xf>
    <xf numFmtId="2" fontId="3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 quotePrefix="1">
      <alignment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vertical="center" wrapText="1"/>
    </xf>
    <xf numFmtId="192" fontId="36" fillId="0" borderId="12" xfId="95" applyNumberFormat="1" applyFont="1" applyFill="1" applyBorder="1" applyAlignment="1">
      <alignment horizontal="left" vertical="top" wrapText="1"/>
      <protection/>
    </xf>
    <xf numFmtId="2" fontId="36" fillId="0" borderId="12" xfId="0" applyNumberFormat="1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2" fontId="38" fillId="0" borderId="12" xfId="0" applyNumberFormat="1" applyFont="1" applyFill="1" applyBorder="1" applyAlignment="1" quotePrefix="1">
      <alignment horizontal="center" vertical="center" wrapText="1"/>
    </xf>
    <xf numFmtId="0" fontId="38" fillId="0" borderId="12" xfId="0" applyFont="1" applyFill="1" applyBorder="1" applyAlignment="1">
      <alignment wrapText="1"/>
    </xf>
    <xf numFmtId="192" fontId="36" fillId="0" borderId="12" xfId="95" applyNumberFormat="1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wrapText="1"/>
    </xf>
    <xf numFmtId="49" fontId="38" fillId="0" borderId="12" xfId="0" applyNumberFormat="1" applyFont="1" applyFill="1" applyBorder="1" applyAlignment="1" quotePrefix="1">
      <alignment horizontal="center" vertical="center" wrapText="1"/>
    </xf>
    <xf numFmtId="0" fontId="23" fillId="0" borderId="12" xfId="0" applyFont="1" applyFill="1" applyBorder="1" applyAlignment="1" quotePrefix="1">
      <alignment horizontal="center" vertical="center" wrapText="1"/>
    </xf>
    <xf numFmtId="49" fontId="23" fillId="0" borderId="12" xfId="0" applyNumberFormat="1" applyFont="1" applyFill="1" applyBorder="1" applyAlignment="1" quotePrefix="1">
      <alignment horizontal="center" vertical="center" wrapText="1"/>
    </xf>
    <xf numFmtId="2" fontId="36" fillId="0" borderId="12" xfId="105" applyNumberFormat="1" applyFont="1" applyFill="1" applyBorder="1" applyAlignment="1" quotePrefix="1">
      <alignment vertical="center" wrapText="1"/>
      <protection/>
    </xf>
    <xf numFmtId="3" fontId="36" fillId="0" borderId="12" xfId="95" applyNumberFormat="1" applyFont="1" applyFill="1" applyBorder="1">
      <alignment vertical="top"/>
      <protection/>
    </xf>
    <xf numFmtId="2" fontId="36" fillId="0" borderId="12" xfId="106" applyNumberFormat="1" applyFont="1" applyFill="1" applyBorder="1" applyAlignment="1" quotePrefix="1">
      <alignment vertical="center" wrapText="1"/>
      <protection/>
    </xf>
    <xf numFmtId="2" fontId="38" fillId="0" borderId="12" xfId="106" applyNumberFormat="1" applyFont="1" applyFill="1" applyBorder="1" applyAlignment="1">
      <alignment vertical="center" wrapText="1"/>
      <protection/>
    </xf>
    <xf numFmtId="2" fontId="23" fillId="0" borderId="12" xfId="115" applyNumberFormat="1" applyFont="1" applyFill="1" applyBorder="1" applyAlignment="1" quotePrefix="1">
      <alignment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3" fontId="36" fillId="0" borderId="12" xfId="95" applyNumberFormat="1" applyFont="1" applyFill="1" applyBorder="1" applyAlignment="1">
      <alignment horizontal="center" vertical="center"/>
      <protection/>
    </xf>
    <xf numFmtId="2" fontId="23" fillId="0" borderId="12" xfId="0" applyNumberFormat="1" applyFont="1" applyFill="1" applyBorder="1" applyAlignment="1" quotePrefix="1">
      <alignment horizontal="center" vertical="center" wrapText="1"/>
    </xf>
    <xf numFmtId="2" fontId="37" fillId="0" borderId="12" xfId="111" applyNumberFormat="1" applyFont="1" applyFill="1" applyBorder="1" applyAlignment="1">
      <alignment vertical="center" wrapText="1"/>
      <protection/>
    </xf>
    <xf numFmtId="3" fontId="38" fillId="0" borderId="12" xfId="95" applyNumberFormat="1" applyFont="1" applyFill="1" applyBorder="1" applyAlignment="1">
      <alignment horizontal="center" vertical="center"/>
      <protection/>
    </xf>
    <xf numFmtId="2" fontId="38" fillId="0" borderId="12" xfId="0" applyNumberFormat="1" applyFont="1" applyFill="1" applyBorder="1" applyAlignment="1" quotePrefix="1">
      <alignment vertical="center" wrapText="1"/>
    </xf>
    <xf numFmtId="3" fontId="38" fillId="0" borderId="12" xfId="95" applyNumberFormat="1" applyFont="1" applyFill="1" applyBorder="1" applyAlignment="1">
      <alignment horizontal="center" vertical="top"/>
      <protection/>
    </xf>
    <xf numFmtId="3" fontId="36" fillId="0" borderId="12" xfId="95" applyNumberFormat="1" applyFont="1" applyFill="1" applyBorder="1" applyAlignment="1">
      <alignment horizontal="center" vertical="top"/>
      <protection/>
    </xf>
    <xf numFmtId="2" fontId="37" fillId="0" borderId="12" xfId="112" applyNumberFormat="1" applyFont="1" applyFill="1" applyBorder="1" applyAlignment="1">
      <alignment vertical="center" wrapText="1"/>
      <protection/>
    </xf>
    <xf numFmtId="2" fontId="36" fillId="0" borderId="12" xfId="113" applyNumberFormat="1" applyFont="1" applyFill="1" applyBorder="1" applyAlignment="1" quotePrefix="1">
      <alignment vertical="center" wrapText="1"/>
      <protection/>
    </xf>
    <xf numFmtId="49" fontId="23" fillId="0" borderId="15" xfId="0" applyNumberFormat="1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justify" wrapText="1"/>
    </xf>
    <xf numFmtId="49" fontId="23" fillId="0" borderId="15" xfId="0" applyNumberFormat="1" applyFont="1" applyFill="1" applyBorder="1" applyAlignment="1">
      <alignment horizontal="center" vertical="center" wrapText="1"/>
    </xf>
    <xf numFmtId="3" fontId="36" fillId="0" borderId="12" xfId="95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 wrapText="1"/>
    </xf>
    <xf numFmtId="1" fontId="23" fillId="0" borderId="12" xfId="0" applyNumberFormat="1" applyFont="1" applyFill="1" applyBorder="1" applyAlignment="1">
      <alignment vertical="center" wrapText="1"/>
    </xf>
    <xf numFmtId="2" fontId="36" fillId="0" borderId="12" xfId="109" applyNumberFormat="1" applyFont="1" applyFill="1" applyBorder="1" applyAlignment="1" quotePrefix="1">
      <alignment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3" fontId="38" fillId="0" borderId="12" xfId="95" applyNumberFormat="1" applyFont="1" applyFill="1" applyBorder="1" applyAlignment="1">
      <alignment horizontal="right" vertical="center"/>
      <protection/>
    </xf>
    <xf numFmtId="192" fontId="36" fillId="0" borderId="12" xfId="95" applyNumberFormat="1" applyFont="1" applyFill="1" applyBorder="1" applyAlignment="1">
      <alignment horizontal="left" vertical="center" wrapText="1"/>
      <protection/>
    </xf>
    <xf numFmtId="2" fontId="36" fillId="0" borderId="12" xfId="114" applyNumberFormat="1" applyFont="1" applyFill="1" applyBorder="1" applyAlignment="1" quotePrefix="1">
      <alignment vertical="center" wrapText="1"/>
      <protection/>
    </xf>
    <xf numFmtId="2" fontId="23" fillId="0" borderId="12" xfId="0" applyNumberFormat="1" applyFont="1" applyFill="1" applyBorder="1" applyAlignment="1">
      <alignment vertical="center" wrapText="1"/>
    </xf>
    <xf numFmtId="2" fontId="36" fillId="0" borderId="12" xfId="104" applyNumberFormat="1" applyFont="1" applyFill="1" applyBorder="1" applyAlignment="1" quotePrefix="1">
      <alignment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192" fontId="36" fillId="0" borderId="12" xfId="0" applyNumberFormat="1" applyFont="1" applyFill="1" applyBorder="1" applyAlignment="1">
      <alignment vertical="justify"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Alignment="1" applyProtection="1">
      <alignment horizontal="right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0" xfId="104"/>
    <cellStyle name="Обычный 11" xfId="105"/>
    <cellStyle name="Обычный 12" xfId="106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Обычный_дод.4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передження" xfId="128"/>
    <cellStyle name="Текст пояснення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zoomScale="85" zoomScaleNormal="80" zoomScaleSheetLayoutView="85" zoomScalePageLayoutView="0" workbookViewId="0" topLeftCell="B94">
      <selection activeCell="B99" sqref="B99:I99"/>
    </sheetView>
  </sheetViews>
  <sheetFormatPr defaultColWidth="9.33203125" defaultRowHeight="12.75"/>
  <cols>
    <col min="1" max="1" width="3.83203125" style="3" hidden="1" customWidth="1"/>
    <col min="2" max="2" width="19" style="6" customWidth="1"/>
    <col min="3" max="3" width="14.5" style="6" customWidth="1"/>
    <col min="4" max="4" width="9.66015625" style="6" customWidth="1"/>
    <col min="5" max="5" width="78.16015625" style="3" customWidth="1"/>
    <col min="6" max="6" width="81.66015625" style="3" customWidth="1"/>
    <col min="7" max="7" width="14.66015625" style="3" customWidth="1"/>
    <col min="8" max="8" width="15.16015625" style="3" customWidth="1"/>
    <col min="9" max="9" width="17.33203125" style="3" customWidth="1"/>
    <col min="10" max="11" width="9.16015625" style="2" customWidth="1"/>
    <col min="12" max="12" width="14" style="2" bestFit="1" customWidth="1"/>
    <col min="13" max="16384" width="9.33203125" style="2" customWidth="1"/>
  </cols>
  <sheetData>
    <row r="1" spans="2:9" ht="109.5" customHeight="1">
      <c r="B1" s="4"/>
      <c r="C1" s="4"/>
      <c r="D1" s="4"/>
      <c r="E1" s="4"/>
      <c r="F1" s="18"/>
      <c r="G1" s="93" t="s">
        <v>230</v>
      </c>
      <c r="H1" s="93"/>
      <c r="I1" s="93"/>
    </row>
    <row r="2" spans="1:9" ht="32.25" customHeight="1">
      <c r="A2" s="1"/>
      <c r="B2" s="92" t="s">
        <v>28</v>
      </c>
      <c r="C2" s="92"/>
      <c r="D2" s="92"/>
      <c r="E2" s="92"/>
      <c r="F2" s="92"/>
      <c r="G2" s="92"/>
      <c r="H2" s="92"/>
      <c r="I2" s="92"/>
    </row>
    <row r="3" spans="2:9" ht="15.75">
      <c r="B3" s="19"/>
      <c r="C3" s="19"/>
      <c r="D3" s="19"/>
      <c r="E3" s="19"/>
      <c r="F3" s="20"/>
      <c r="G3" s="20"/>
      <c r="H3" s="21"/>
      <c r="I3" s="22" t="s">
        <v>4</v>
      </c>
    </row>
    <row r="4" spans="1:9" ht="79.5">
      <c r="A4" s="7"/>
      <c r="B4" s="87" t="s">
        <v>226</v>
      </c>
      <c r="C4" s="87" t="s">
        <v>227</v>
      </c>
      <c r="D4" s="88" t="s">
        <v>228</v>
      </c>
      <c r="E4" s="23" t="s">
        <v>5</v>
      </c>
      <c r="F4" s="24" t="s">
        <v>6</v>
      </c>
      <c r="G4" s="88" t="s">
        <v>0</v>
      </c>
      <c r="H4" s="89" t="s">
        <v>1</v>
      </c>
      <c r="I4" s="89" t="s">
        <v>3</v>
      </c>
    </row>
    <row r="5" spans="2:9" ht="15.75">
      <c r="B5" s="25" t="s">
        <v>7</v>
      </c>
      <c r="C5" s="26"/>
      <c r="D5" s="27"/>
      <c r="E5" s="28" t="s">
        <v>16</v>
      </c>
      <c r="F5" s="29"/>
      <c r="G5" s="30">
        <f>G9+G8</f>
        <v>437000</v>
      </c>
      <c r="H5" s="30">
        <f>H9+H8</f>
        <v>258400</v>
      </c>
      <c r="I5" s="30">
        <f>G5+H5</f>
        <v>695400</v>
      </c>
    </row>
    <row r="6" spans="2:9" ht="15.75">
      <c r="B6" s="26" t="s">
        <v>18</v>
      </c>
      <c r="C6" s="26"/>
      <c r="D6" s="27"/>
      <c r="E6" s="28" t="s">
        <v>17</v>
      </c>
      <c r="F6" s="29"/>
      <c r="G6" s="31">
        <f>G9+G8</f>
        <v>437000</v>
      </c>
      <c r="H6" s="31">
        <f>H9+H8</f>
        <v>258400</v>
      </c>
      <c r="I6" s="31">
        <f aca="true" t="shared" si="0" ref="I6:I17">G6+H6</f>
        <v>695400</v>
      </c>
    </row>
    <row r="7" spans="2:9" ht="15.75">
      <c r="B7" s="26"/>
      <c r="C7" s="26" t="s">
        <v>104</v>
      </c>
      <c r="D7" s="27"/>
      <c r="E7" s="32" t="s">
        <v>105</v>
      </c>
      <c r="F7" s="29"/>
      <c r="G7" s="31">
        <f>G9</f>
        <v>369000</v>
      </c>
      <c r="H7" s="31"/>
      <c r="I7" s="31">
        <f t="shared" si="0"/>
        <v>369000</v>
      </c>
    </row>
    <row r="8" spans="2:9" ht="47.25">
      <c r="B8" s="26" t="s">
        <v>141</v>
      </c>
      <c r="C8" s="26" t="s">
        <v>46</v>
      </c>
      <c r="D8" s="27" t="s">
        <v>142</v>
      </c>
      <c r="E8" s="33" t="s">
        <v>143</v>
      </c>
      <c r="F8" s="29" t="s">
        <v>144</v>
      </c>
      <c r="G8" s="31">
        <v>68000</v>
      </c>
      <c r="H8" s="31">
        <v>258400</v>
      </c>
      <c r="I8" s="31">
        <f t="shared" si="0"/>
        <v>326400</v>
      </c>
    </row>
    <row r="9" spans="2:9" ht="38.25" customHeight="1">
      <c r="B9" s="34" t="s">
        <v>56</v>
      </c>
      <c r="C9" s="35" t="s">
        <v>153</v>
      </c>
      <c r="D9" s="35" t="s">
        <v>8</v>
      </c>
      <c r="E9" s="36" t="s">
        <v>55</v>
      </c>
      <c r="F9" s="29" t="s">
        <v>29</v>
      </c>
      <c r="G9" s="31">
        <v>369000</v>
      </c>
      <c r="H9" s="37"/>
      <c r="I9" s="31">
        <f t="shared" si="0"/>
        <v>369000</v>
      </c>
    </row>
    <row r="10" spans="2:9" ht="31.5">
      <c r="B10" s="25" t="s">
        <v>57</v>
      </c>
      <c r="C10" s="26"/>
      <c r="D10" s="38"/>
      <c r="E10" s="39" t="s">
        <v>19</v>
      </c>
      <c r="F10" s="29"/>
      <c r="G10" s="30">
        <f>G11</f>
        <v>9302313</v>
      </c>
      <c r="H10" s="30">
        <f>H11</f>
        <v>34082238</v>
      </c>
      <c r="I10" s="30">
        <f t="shared" si="0"/>
        <v>43384551</v>
      </c>
    </row>
    <row r="11" spans="2:9" ht="31.5">
      <c r="B11" s="26" t="s">
        <v>58</v>
      </c>
      <c r="C11" s="26"/>
      <c r="D11" s="38"/>
      <c r="E11" s="39" t="s">
        <v>20</v>
      </c>
      <c r="F11" s="29"/>
      <c r="G11" s="31">
        <f>G17+G23+G12+G29+G34</f>
        <v>9302313</v>
      </c>
      <c r="H11" s="31">
        <f>H17+H23+H12</f>
        <v>34082238</v>
      </c>
      <c r="I11" s="31">
        <f t="shared" si="0"/>
        <v>43384551</v>
      </c>
    </row>
    <row r="12" spans="2:9" ht="15.75">
      <c r="B12" s="26"/>
      <c r="C12" s="26" t="s">
        <v>116</v>
      </c>
      <c r="D12" s="38"/>
      <c r="E12" s="40" t="s">
        <v>119</v>
      </c>
      <c r="F12" s="29"/>
      <c r="G12" s="30">
        <f>G13+G14+G16</f>
        <v>1701146</v>
      </c>
      <c r="H12" s="30">
        <f>H13+H14+H16</f>
        <v>6670877</v>
      </c>
      <c r="I12" s="30">
        <f t="shared" si="0"/>
        <v>8372023</v>
      </c>
    </row>
    <row r="13" spans="2:9" ht="63">
      <c r="B13" s="41" t="s">
        <v>121</v>
      </c>
      <c r="C13" s="41" t="s">
        <v>122</v>
      </c>
      <c r="D13" s="41" t="s">
        <v>123</v>
      </c>
      <c r="E13" s="42" t="s">
        <v>124</v>
      </c>
      <c r="F13" s="29" t="s">
        <v>169</v>
      </c>
      <c r="G13" s="31">
        <v>1036300</v>
      </c>
      <c r="H13" s="31">
        <v>3492000</v>
      </c>
      <c r="I13" s="30">
        <f t="shared" si="0"/>
        <v>4528300</v>
      </c>
    </row>
    <row r="14" spans="2:9" ht="31.5">
      <c r="B14" s="41" t="s">
        <v>118</v>
      </c>
      <c r="C14" s="41" t="s">
        <v>117</v>
      </c>
      <c r="D14" s="41" t="s">
        <v>123</v>
      </c>
      <c r="E14" s="42" t="s">
        <v>120</v>
      </c>
      <c r="F14" s="29" t="s">
        <v>126</v>
      </c>
      <c r="G14" s="31">
        <v>664846</v>
      </c>
      <c r="H14" s="31">
        <v>2498877</v>
      </c>
      <c r="I14" s="31">
        <f t="shared" si="0"/>
        <v>3163723</v>
      </c>
    </row>
    <row r="15" spans="2:9" ht="47.25">
      <c r="B15" s="41" t="s">
        <v>118</v>
      </c>
      <c r="C15" s="41" t="s">
        <v>117</v>
      </c>
      <c r="D15" s="41" t="s">
        <v>123</v>
      </c>
      <c r="E15" s="42" t="s">
        <v>204</v>
      </c>
      <c r="F15" s="29" t="s">
        <v>126</v>
      </c>
      <c r="G15" s="31">
        <v>199496</v>
      </c>
      <c r="H15" s="31"/>
      <c r="I15" s="31">
        <f t="shared" si="0"/>
        <v>199496</v>
      </c>
    </row>
    <row r="16" spans="2:9" ht="47.25">
      <c r="B16" s="41" t="s">
        <v>166</v>
      </c>
      <c r="C16" s="41" t="s">
        <v>167</v>
      </c>
      <c r="D16" s="41" t="s">
        <v>123</v>
      </c>
      <c r="E16" s="17" t="s">
        <v>168</v>
      </c>
      <c r="F16" s="29" t="s">
        <v>125</v>
      </c>
      <c r="G16" s="31"/>
      <c r="H16" s="31">
        <v>680000</v>
      </c>
      <c r="I16" s="31">
        <f>G16+H16</f>
        <v>680000</v>
      </c>
    </row>
    <row r="17" spans="2:9" ht="15.75">
      <c r="B17" s="25"/>
      <c r="C17" s="26" t="s">
        <v>104</v>
      </c>
      <c r="D17" s="27"/>
      <c r="E17" s="32" t="s">
        <v>105</v>
      </c>
      <c r="F17" s="29"/>
      <c r="G17" s="30">
        <f>G21+G22+G18+G19+G20</f>
        <v>448000</v>
      </c>
      <c r="H17" s="30">
        <f>H21+H22+H18+H19+H20</f>
        <v>2425139</v>
      </c>
      <c r="I17" s="30">
        <f t="shared" si="0"/>
        <v>2873139</v>
      </c>
    </row>
    <row r="18" spans="2:9" ht="63">
      <c r="B18" s="41" t="s">
        <v>205</v>
      </c>
      <c r="C18" s="41" t="s">
        <v>206</v>
      </c>
      <c r="D18" s="43" t="s">
        <v>8</v>
      </c>
      <c r="E18" s="44" t="s">
        <v>207</v>
      </c>
      <c r="F18" s="29" t="s">
        <v>169</v>
      </c>
      <c r="G18" s="30"/>
      <c r="H18" s="31">
        <v>200000</v>
      </c>
      <c r="I18" s="30">
        <f>G18+H18</f>
        <v>200000</v>
      </c>
    </row>
    <row r="19" spans="2:9" ht="15.75">
      <c r="B19" s="41" t="s">
        <v>205</v>
      </c>
      <c r="C19" s="41" t="s">
        <v>206</v>
      </c>
      <c r="D19" s="43" t="s">
        <v>8</v>
      </c>
      <c r="E19" s="44" t="s">
        <v>207</v>
      </c>
      <c r="F19" s="45" t="s">
        <v>126</v>
      </c>
      <c r="G19" s="30"/>
      <c r="H19" s="31">
        <v>1625139</v>
      </c>
      <c r="I19" s="30">
        <f>G19+H19</f>
        <v>1625139</v>
      </c>
    </row>
    <row r="20" spans="2:9" ht="31.5">
      <c r="B20" s="41" t="s">
        <v>205</v>
      </c>
      <c r="C20" s="41" t="s">
        <v>206</v>
      </c>
      <c r="D20" s="43" t="s">
        <v>8</v>
      </c>
      <c r="E20" s="44" t="s">
        <v>207</v>
      </c>
      <c r="F20" s="45" t="s">
        <v>125</v>
      </c>
      <c r="G20" s="30"/>
      <c r="H20" s="31">
        <v>600000</v>
      </c>
      <c r="I20" s="30">
        <f>G20+H20</f>
        <v>600000</v>
      </c>
    </row>
    <row r="21" spans="2:9" ht="40.5" customHeight="1">
      <c r="B21" s="34" t="s">
        <v>157</v>
      </c>
      <c r="C21" s="41" t="s">
        <v>153</v>
      </c>
      <c r="D21" s="46" t="s">
        <v>8</v>
      </c>
      <c r="E21" s="47" t="s">
        <v>55</v>
      </c>
      <c r="F21" s="29" t="s">
        <v>29</v>
      </c>
      <c r="G21" s="31">
        <v>398000</v>
      </c>
      <c r="H21" s="37"/>
      <c r="I21" s="31">
        <v>398000</v>
      </c>
    </row>
    <row r="22" spans="2:9" ht="36" customHeight="1">
      <c r="B22" s="41" t="s">
        <v>157</v>
      </c>
      <c r="C22" s="41" t="s">
        <v>153</v>
      </c>
      <c r="D22" s="46" t="s">
        <v>8</v>
      </c>
      <c r="E22" s="47" t="s">
        <v>55</v>
      </c>
      <c r="F22" s="29" t="s">
        <v>156</v>
      </c>
      <c r="G22" s="31">
        <v>50000</v>
      </c>
      <c r="H22" s="37"/>
      <c r="I22" s="31"/>
    </row>
    <row r="23" spans="2:9" ht="16.5" customHeight="1">
      <c r="B23" s="25"/>
      <c r="C23" s="26" t="s">
        <v>102</v>
      </c>
      <c r="D23" s="48"/>
      <c r="E23" s="49" t="s">
        <v>103</v>
      </c>
      <c r="F23" s="29"/>
      <c r="G23" s="30">
        <f>G24+G25+G26</f>
        <v>7093167</v>
      </c>
      <c r="H23" s="30">
        <f>H24+H25+H26+H30</f>
        <v>24986222</v>
      </c>
      <c r="I23" s="30">
        <f>G23+H23</f>
        <v>32079389</v>
      </c>
    </row>
    <row r="24" spans="2:9" ht="47.25">
      <c r="B24" s="41" t="s">
        <v>89</v>
      </c>
      <c r="C24" s="35" t="s">
        <v>83</v>
      </c>
      <c r="D24" s="35" t="s">
        <v>84</v>
      </c>
      <c r="E24" s="33" t="s">
        <v>85</v>
      </c>
      <c r="F24" s="50" t="s">
        <v>101</v>
      </c>
      <c r="G24" s="31">
        <v>3561061</v>
      </c>
      <c r="H24" s="31">
        <v>17599768</v>
      </c>
      <c r="I24" s="31">
        <f>G24+H24</f>
        <v>21160829</v>
      </c>
    </row>
    <row r="25" spans="2:9" ht="47.25">
      <c r="B25" s="41" t="s">
        <v>90</v>
      </c>
      <c r="C25" s="35" t="s">
        <v>86</v>
      </c>
      <c r="D25" s="41" t="s">
        <v>88</v>
      </c>
      <c r="E25" s="51" t="s">
        <v>87</v>
      </c>
      <c r="F25" s="50" t="s">
        <v>101</v>
      </c>
      <c r="G25" s="31">
        <v>888472</v>
      </c>
      <c r="H25" s="31">
        <v>6518454</v>
      </c>
      <c r="I25" s="31">
        <f>G25+H25</f>
        <v>7406926</v>
      </c>
    </row>
    <row r="26" spans="2:9" ht="15.75">
      <c r="B26" s="25" t="s">
        <v>91</v>
      </c>
      <c r="C26" s="52" t="s">
        <v>92</v>
      </c>
      <c r="D26" s="26"/>
      <c r="E26" s="49" t="s">
        <v>93</v>
      </c>
      <c r="F26" s="29"/>
      <c r="G26" s="30">
        <f>G27+G28</f>
        <v>2643634</v>
      </c>
      <c r="H26" s="37"/>
      <c r="I26" s="31">
        <f>G26+H26</f>
        <v>2643634</v>
      </c>
    </row>
    <row r="27" spans="2:9" ht="47.25">
      <c r="B27" s="53" t="s">
        <v>94</v>
      </c>
      <c r="C27" s="54" t="s">
        <v>95</v>
      </c>
      <c r="D27" s="54" t="s">
        <v>96</v>
      </c>
      <c r="E27" s="42" t="s">
        <v>97</v>
      </c>
      <c r="F27" s="50" t="s">
        <v>101</v>
      </c>
      <c r="G27" s="31">
        <v>1208516</v>
      </c>
      <c r="H27" s="37"/>
      <c r="I27" s="31">
        <f>G27+H27</f>
        <v>1208516</v>
      </c>
    </row>
    <row r="28" spans="2:9" ht="47.25">
      <c r="B28" s="34" t="s">
        <v>98</v>
      </c>
      <c r="C28" s="35" t="s">
        <v>99</v>
      </c>
      <c r="D28" s="35" t="s">
        <v>96</v>
      </c>
      <c r="E28" s="51" t="s">
        <v>100</v>
      </c>
      <c r="F28" s="50" t="s">
        <v>101</v>
      </c>
      <c r="G28" s="31">
        <v>1435118</v>
      </c>
      <c r="H28" s="37"/>
      <c r="I28" s="31">
        <f aca="true" t="shared" si="1" ref="I28:I35">G28+H28</f>
        <v>1435118</v>
      </c>
    </row>
    <row r="29" spans="2:9" ht="15.75">
      <c r="B29" s="34"/>
      <c r="C29" s="26" t="s">
        <v>104</v>
      </c>
      <c r="D29" s="27"/>
      <c r="E29" s="32" t="s">
        <v>105</v>
      </c>
      <c r="F29" s="50"/>
      <c r="G29" s="30">
        <f>G30+G31+G32+G33</f>
        <v>0</v>
      </c>
      <c r="H29" s="30">
        <f>H30+H31+H32+H33</f>
        <v>27047006</v>
      </c>
      <c r="I29" s="30">
        <f t="shared" si="1"/>
        <v>27047006</v>
      </c>
    </row>
    <row r="30" spans="2:9" ht="47.25">
      <c r="B30" s="41" t="s">
        <v>177</v>
      </c>
      <c r="C30" s="41" t="s">
        <v>178</v>
      </c>
      <c r="D30" s="35" t="s">
        <v>151</v>
      </c>
      <c r="E30" s="42" t="s">
        <v>179</v>
      </c>
      <c r="F30" s="50" t="s">
        <v>101</v>
      </c>
      <c r="G30" s="31"/>
      <c r="H30" s="31">
        <v>868000</v>
      </c>
      <c r="I30" s="31">
        <f t="shared" si="1"/>
        <v>868000</v>
      </c>
    </row>
    <row r="31" spans="2:9" ht="47.25">
      <c r="B31" s="41" t="s">
        <v>208</v>
      </c>
      <c r="C31" s="41" t="s">
        <v>209</v>
      </c>
      <c r="D31" s="41" t="s">
        <v>8</v>
      </c>
      <c r="E31" s="55" t="s">
        <v>210</v>
      </c>
      <c r="F31" s="50" t="s">
        <v>101</v>
      </c>
      <c r="G31" s="31"/>
      <c r="H31" s="56">
        <v>5000000</v>
      </c>
      <c r="I31" s="31">
        <f t="shared" si="1"/>
        <v>5000000</v>
      </c>
    </row>
    <row r="32" spans="2:9" ht="47.25">
      <c r="B32" s="41" t="s">
        <v>211</v>
      </c>
      <c r="C32" s="41" t="s">
        <v>212</v>
      </c>
      <c r="D32" s="41" t="s">
        <v>8</v>
      </c>
      <c r="E32" s="55" t="s">
        <v>210</v>
      </c>
      <c r="F32" s="50" t="s">
        <v>101</v>
      </c>
      <c r="G32" s="31"/>
      <c r="H32" s="56">
        <v>13577778</v>
      </c>
      <c r="I32" s="31">
        <f t="shared" si="1"/>
        <v>13577778</v>
      </c>
    </row>
    <row r="33" spans="2:9" ht="31.5">
      <c r="B33" s="41" t="s">
        <v>213</v>
      </c>
      <c r="C33" s="41" t="s">
        <v>214</v>
      </c>
      <c r="D33" s="41" t="s">
        <v>8</v>
      </c>
      <c r="E33" s="57" t="s">
        <v>215</v>
      </c>
      <c r="F33" s="45" t="s">
        <v>126</v>
      </c>
      <c r="G33" s="31"/>
      <c r="H33" s="56">
        <v>7601228</v>
      </c>
      <c r="I33" s="31">
        <f t="shared" si="1"/>
        <v>7601228</v>
      </c>
    </row>
    <row r="34" spans="2:9" ht="15.75">
      <c r="B34" s="41"/>
      <c r="C34" s="26" t="s">
        <v>220</v>
      </c>
      <c r="D34" s="26"/>
      <c r="E34" s="58" t="s">
        <v>221</v>
      </c>
      <c r="F34" s="45"/>
      <c r="G34" s="30">
        <f>G35</f>
        <v>60000</v>
      </c>
      <c r="H34" s="30">
        <f>H35</f>
        <v>0</v>
      </c>
      <c r="I34" s="30">
        <f t="shared" si="1"/>
        <v>60000</v>
      </c>
    </row>
    <row r="35" spans="2:9" ht="47.25">
      <c r="B35" s="41" t="s">
        <v>216</v>
      </c>
      <c r="C35" s="41" t="s">
        <v>217</v>
      </c>
      <c r="D35" s="41" t="s">
        <v>218</v>
      </c>
      <c r="E35" s="59" t="s">
        <v>219</v>
      </c>
      <c r="F35" s="45" t="s">
        <v>222</v>
      </c>
      <c r="G35" s="31">
        <v>60000</v>
      </c>
      <c r="H35" s="56"/>
      <c r="I35" s="31">
        <f t="shared" si="1"/>
        <v>60000</v>
      </c>
    </row>
    <row r="36" spans="2:9" ht="31.5">
      <c r="B36" s="26" t="s">
        <v>30</v>
      </c>
      <c r="C36" s="26"/>
      <c r="D36" s="48"/>
      <c r="E36" s="32" t="s">
        <v>32</v>
      </c>
      <c r="F36" s="29"/>
      <c r="G36" s="30">
        <f>G37</f>
        <v>20968544</v>
      </c>
      <c r="H36" s="30">
        <f>H37</f>
        <v>29433415</v>
      </c>
      <c r="I36" s="30">
        <f aca="true" t="shared" si="2" ref="I36:I42">G36+H36</f>
        <v>50401959</v>
      </c>
    </row>
    <row r="37" spans="2:9" ht="31.5">
      <c r="B37" s="26" t="s">
        <v>31</v>
      </c>
      <c r="C37" s="26"/>
      <c r="D37" s="48"/>
      <c r="E37" s="32" t="s">
        <v>33</v>
      </c>
      <c r="F37" s="29"/>
      <c r="G37" s="30">
        <f>G38+G43+G45</f>
        <v>20968544</v>
      </c>
      <c r="H37" s="30">
        <f>H38+H43+H45</f>
        <v>29433415</v>
      </c>
      <c r="I37" s="30">
        <f t="shared" si="2"/>
        <v>50401959</v>
      </c>
    </row>
    <row r="38" spans="2:9" ht="15.75">
      <c r="B38" s="52"/>
      <c r="C38" s="26" t="s">
        <v>34</v>
      </c>
      <c r="D38" s="48"/>
      <c r="E38" s="32" t="s">
        <v>35</v>
      </c>
      <c r="F38" s="29"/>
      <c r="G38" s="31">
        <f>G39+G40+G41+G42</f>
        <v>20597947</v>
      </c>
      <c r="H38" s="31">
        <f>H39+H40+H41+H42</f>
        <v>29011375</v>
      </c>
      <c r="I38" s="31">
        <f t="shared" si="2"/>
        <v>49609322</v>
      </c>
    </row>
    <row r="39" spans="2:9" ht="63">
      <c r="B39" s="60" t="s">
        <v>36</v>
      </c>
      <c r="C39" s="41" t="s">
        <v>37</v>
      </c>
      <c r="D39" s="46" t="s">
        <v>38</v>
      </c>
      <c r="E39" s="44" t="s">
        <v>39</v>
      </c>
      <c r="F39" s="29" t="s">
        <v>40</v>
      </c>
      <c r="G39" s="31">
        <v>13932465</v>
      </c>
      <c r="H39" s="61">
        <v>21279527</v>
      </c>
      <c r="I39" s="31">
        <f t="shared" si="2"/>
        <v>35211992</v>
      </c>
    </row>
    <row r="40" spans="2:9" ht="31.5">
      <c r="B40" s="60" t="s">
        <v>41</v>
      </c>
      <c r="C40" s="41" t="s">
        <v>42</v>
      </c>
      <c r="D40" s="46" t="s">
        <v>43</v>
      </c>
      <c r="E40" s="44" t="s">
        <v>44</v>
      </c>
      <c r="F40" s="29" t="s">
        <v>40</v>
      </c>
      <c r="G40" s="31">
        <v>861432</v>
      </c>
      <c r="H40" s="61">
        <v>270000</v>
      </c>
      <c r="I40" s="31">
        <f t="shared" si="2"/>
        <v>1131432</v>
      </c>
    </row>
    <row r="41" spans="2:9" ht="31.5">
      <c r="B41" s="60" t="s">
        <v>45</v>
      </c>
      <c r="C41" s="41" t="s">
        <v>46</v>
      </c>
      <c r="D41" s="46" t="s">
        <v>47</v>
      </c>
      <c r="E41" s="44" t="s">
        <v>48</v>
      </c>
      <c r="F41" s="29" t="s">
        <v>40</v>
      </c>
      <c r="G41" s="31">
        <f>220000</f>
        <v>220000</v>
      </c>
      <c r="H41" s="61"/>
      <c r="I41" s="31">
        <f t="shared" si="2"/>
        <v>220000</v>
      </c>
    </row>
    <row r="42" spans="2:9" ht="31.5">
      <c r="B42" s="60" t="s">
        <v>49</v>
      </c>
      <c r="C42" s="41" t="s">
        <v>50</v>
      </c>
      <c r="D42" s="46" t="s">
        <v>47</v>
      </c>
      <c r="E42" s="44" t="s">
        <v>51</v>
      </c>
      <c r="F42" s="29" t="s">
        <v>40</v>
      </c>
      <c r="G42" s="31">
        <v>5584050</v>
      </c>
      <c r="H42" s="61">
        <v>7461848</v>
      </c>
      <c r="I42" s="31">
        <f t="shared" si="2"/>
        <v>13045898</v>
      </c>
    </row>
    <row r="43" spans="2:9" ht="15.75">
      <c r="B43" s="25"/>
      <c r="C43" s="26" t="s">
        <v>26</v>
      </c>
      <c r="D43" s="62"/>
      <c r="E43" s="63" t="s">
        <v>27</v>
      </c>
      <c r="F43" s="29"/>
      <c r="G43" s="30">
        <f>G44</f>
        <v>370597</v>
      </c>
      <c r="H43" s="64">
        <f>H44</f>
        <v>20000</v>
      </c>
      <c r="I43" s="30">
        <f>I44</f>
        <v>390597</v>
      </c>
    </row>
    <row r="44" spans="2:9" ht="31.5">
      <c r="B44" s="60" t="s">
        <v>52</v>
      </c>
      <c r="C44" s="41" t="s">
        <v>53</v>
      </c>
      <c r="D44" s="62" t="s">
        <v>14</v>
      </c>
      <c r="E44" s="44" t="s">
        <v>54</v>
      </c>
      <c r="F44" s="29" t="s">
        <v>40</v>
      </c>
      <c r="G44" s="31">
        <v>370597</v>
      </c>
      <c r="H44" s="61">
        <v>20000</v>
      </c>
      <c r="I44" s="30">
        <f aca="true" t="shared" si="3" ref="I44:I79">G44+H44</f>
        <v>390597</v>
      </c>
    </row>
    <row r="45" spans="2:9" ht="31.5">
      <c r="B45" s="60"/>
      <c r="C45" s="26" t="s">
        <v>148</v>
      </c>
      <c r="D45" s="62"/>
      <c r="E45" s="65" t="s">
        <v>149</v>
      </c>
      <c r="F45" s="29" t="s">
        <v>40</v>
      </c>
      <c r="G45" s="30"/>
      <c r="H45" s="66">
        <f>H46</f>
        <v>402040</v>
      </c>
      <c r="I45" s="30">
        <f t="shared" si="3"/>
        <v>402040</v>
      </c>
    </row>
    <row r="46" spans="2:9" ht="15.75">
      <c r="B46" s="60">
        <v>617321</v>
      </c>
      <c r="C46" s="41" t="s">
        <v>150</v>
      </c>
      <c r="D46" s="43" t="s">
        <v>151</v>
      </c>
      <c r="E46" s="42" t="s">
        <v>152</v>
      </c>
      <c r="F46" s="29"/>
      <c r="G46" s="31"/>
      <c r="H46" s="67">
        <v>402040</v>
      </c>
      <c r="I46" s="30">
        <f t="shared" si="3"/>
        <v>402040</v>
      </c>
    </row>
    <row r="47" spans="2:9" ht="31.5">
      <c r="B47" s="25" t="s">
        <v>59</v>
      </c>
      <c r="C47" s="26"/>
      <c r="D47" s="38"/>
      <c r="E47" s="68" t="s">
        <v>21</v>
      </c>
      <c r="F47" s="29"/>
      <c r="G47" s="30">
        <f>G48</f>
        <v>1233072</v>
      </c>
      <c r="H47" s="30">
        <f>H48</f>
        <v>1311368</v>
      </c>
      <c r="I47" s="30">
        <f t="shared" si="3"/>
        <v>2544440</v>
      </c>
    </row>
    <row r="48" spans="2:9" ht="31.5">
      <c r="B48" s="26" t="s">
        <v>60</v>
      </c>
      <c r="C48" s="26"/>
      <c r="D48" s="38"/>
      <c r="E48" s="68" t="s">
        <v>22</v>
      </c>
      <c r="F48" s="29"/>
      <c r="G48" s="31">
        <f>G52+G53+G54+G56+G50+G57+G51</f>
        <v>1233072</v>
      </c>
      <c r="H48" s="31">
        <f>H52+H53+H54+H56+H50+H57+H55</f>
        <v>1311368</v>
      </c>
      <c r="I48" s="31">
        <f t="shared" si="3"/>
        <v>2544440</v>
      </c>
    </row>
    <row r="49" spans="2:9" ht="15.75">
      <c r="B49" s="25"/>
      <c r="C49" s="26" t="s">
        <v>9</v>
      </c>
      <c r="D49" s="38"/>
      <c r="E49" s="68" t="s">
        <v>23</v>
      </c>
      <c r="F49" s="29"/>
      <c r="G49" s="30">
        <f>G52+G53+G54+G56+G57+G50+G51+G55</f>
        <v>1233072</v>
      </c>
      <c r="H49" s="30">
        <f>H52+H53+H54+H56+H57+H50+H51+H55</f>
        <v>1311368</v>
      </c>
      <c r="I49" s="30">
        <f t="shared" si="3"/>
        <v>2544440</v>
      </c>
    </row>
    <row r="50" spans="1:9" s="14" customFormat="1" ht="31.5">
      <c r="A50" s="1"/>
      <c r="B50" s="41" t="s">
        <v>174</v>
      </c>
      <c r="C50" s="41" t="s">
        <v>171</v>
      </c>
      <c r="D50" s="54" t="s">
        <v>172</v>
      </c>
      <c r="E50" s="69" t="s">
        <v>173</v>
      </c>
      <c r="F50" s="29" t="s">
        <v>64</v>
      </c>
      <c r="G50" s="31">
        <v>200000</v>
      </c>
      <c r="H50" s="31"/>
      <c r="I50" s="31">
        <f t="shared" si="3"/>
        <v>200000</v>
      </c>
    </row>
    <row r="51" spans="1:9" s="14" customFormat="1" ht="31.5">
      <c r="A51" s="1"/>
      <c r="B51" s="41" t="s">
        <v>181</v>
      </c>
      <c r="C51" s="41" t="s">
        <v>182</v>
      </c>
      <c r="D51" s="43" t="s">
        <v>72</v>
      </c>
      <c r="E51" s="42" t="s">
        <v>183</v>
      </c>
      <c r="F51" s="29" t="s">
        <v>184</v>
      </c>
      <c r="G51" s="31">
        <v>38187</v>
      </c>
      <c r="H51" s="31"/>
      <c r="I51" s="31">
        <f t="shared" si="3"/>
        <v>38187</v>
      </c>
    </row>
    <row r="52" spans="2:9" ht="31.5">
      <c r="B52" s="43" t="s">
        <v>63</v>
      </c>
      <c r="C52" s="54" t="s">
        <v>61</v>
      </c>
      <c r="D52" s="54" t="s">
        <v>10</v>
      </c>
      <c r="E52" s="42" t="s">
        <v>62</v>
      </c>
      <c r="F52" s="29" t="s">
        <v>64</v>
      </c>
      <c r="G52" s="31">
        <v>130000</v>
      </c>
      <c r="H52" s="37"/>
      <c r="I52" s="31">
        <f t="shared" si="3"/>
        <v>130000</v>
      </c>
    </row>
    <row r="53" spans="2:9" ht="47.25">
      <c r="B53" s="43" t="s">
        <v>68</v>
      </c>
      <c r="C53" s="54" t="s">
        <v>65</v>
      </c>
      <c r="D53" s="70" t="s">
        <v>66</v>
      </c>
      <c r="E53" s="71" t="s">
        <v>67</v>
      </c>
      <c r="F53" s="29" t="s">
        <v>64</v>
      </c>
      <c r="G53" s="31">
        <v>161050</v>
      </c>
      <c r="H53" s="37"/>
      <c r="I53" s="31">
        <f t="shared" si="3"/>
        <v>161050</v>
      </c>
    </row>
    <row r="54" spans="2:9" ht="47.25">
      <c r="B54" s="43" t="s">
        <v>112</v>
      </c>
      <c r="C54" s="43" t="s">
        <v>108</v>
      </c>
      <c r="D54" s="72" t="s">
        <v>37</v>
      </c>
      <c r="E54" s="42" t="s">
        <v>109</v>
      </c>
      <c r="F54" s="29" t="s">
        <v>64</v>
      </c>
      <c r="G54" s="31">
        <v>201950</v>
      </c>
      <c r="H54" s="73">
        <v>540000</v>
      </c>
      <c r="I54" s="31">
        <f t="shared" si="3"/>
        <v>741950</v>
      </c>
    </row>
    <row r="55" spans="2:9" ht="173.25">
      <c r="B55" s="53" t="s">
        <v>200</v>
      </c>
      <c r="C55" s="53" t="s">
        <v>201</v>
      </c>
      <c r="D55" s="62" t="s">
        <v>202</v>
      </c>
      <c r="E55" s="74" t="s">
        <v>203</v>
      </c>
      <c r="F55" s="29" t="s">
        <v>64</v>
      </c>
      <c r="G55" s="31"/>
      <c r="H55" s="75">
        <v>690368</v>
      </c>
      <c r="I55" s="31">
        <f>G55+H55</f>
        <v>690368</v>
      </c>
    </row>
    <row r="56" spans="2:9" ht="31.5">
      <c r="B56" s="43" t="s">
        <v>145</v>
      </c>
      <c r="C56" s="43" t="s">
        <v>146</v>
      </c>
      <c r="D56" s="72" t="s">
        <v>42</v>
      </c>
      <c r="E56" s="42" t="s">
        <v>147</v>
      </c>
      <c r="F56" s="29" t="s">
        <v>64</v>
      </c>
      <c r="G56" s="31">
        <v>501885</v>
      </c>
      <c r="H56" s="73"/>
      <c r="I56" s="31">
        <f t="shared" si="3"/>
        <v>501885</v>
      </c>
    </row>
    <row r="57" spans="2:9" ht="31.5">
      <c r="B57" s="43" t="s">
        <v>163</v>
      </c>
      <c r="C57" s="43" t="s">
        <v>164</v>
      </c>
      <c r="D57" s="72" t="s">
        <v>151</v>
      </c>
      <c r="E57" s="76" t="s">
        <v>165</v>
      </c>
      <c r="F57" s="29" t="s">
        <v>64</v>
      </c>
      <c r="G57" s="31"/>
      <c r="H57" s="73">
        <v>81000</v>
      </c>
      <c r="I57" s="31">
        <f t="shared" si="3"/>
        <v>81000</v>
      </c>
    </row>
    <row r="58" spans="2:9" ht="31.5">
      <c r="B58" s="25">
        <v>900000</v>
      </c>
      <c r="C58" s="77"/>
      <c r="D58" s="38"/>
      <c r="E58" s="32" t="s">
        <v>192</v>
      </c>
      <c r="F58" s="29"/>
      <c r="G58" s="30">
        <f aca="true" t="shared" si="4" ref="G58:I61">G59</f>
        <v>14000</v>
      </c>
      <c r="H58" s="30">
        <f t="shared" si="4"/>
        <v>73000</v>
      </c>
      <c r="I58" s="30">
        <f t="shared" si="4"/>
        <v>87000</v>
      </c>
    </row>
    <row r="59" spans="2:9" ht="31.5">
      <c r="B59" s="25">
        <v>910000</v>
      </c>
      <c r="C59" s="77"/>
      <c r="D59" s="38"/>
      <c r="E59" s="32" t="s">
        <v>193</v>
      </c>
      <c r="F59" s="29"/>
      <c r="G59" s="30">
        <f t="shared" si="4"/>
        <v>14000</v>
      </c>
      <c r="H59" s="30">
        <f t="shared" si="4"/>
        <v>73000</v>
      </c>
      <c r="I59" s="30">
        <f t="shared" si="4"/>
        <v>87000</v>
      </c>
    </row>
    <row r="60" spans="2:9" ht="15.75">
      <c r="B60" s="25"/>
      <c r="C60" s="24">
        <v>3000</v>
      </c>
      <c r="D60" s="78"/>
      <c r="E60" s="28" t="s">
        <v>23</v>
      </c>
      <c r="F60" s="29"/>
      <c r="G60" s="31">
        <f t="shared" si="4"/>
        <v>14000</v>
      </c>
      <c r="H60" s="31">
        <f t="shared" si="4"/>
        <v>73000</v>
      </c>
      <c r="I60" s="31">
        <f t="shared" si="4"/>
        <v>87000</v>
      </c>
    </row>
    <row r="61" spans="2:9" ht="15.75">
      <c r="B61" s="25">
        <v>913110</v>
      </c>
      <c r="C61" s="25" t="s">
        <v>190</v>
      </c>
      <c r="D61" s="38"/>
      <c r="E61" s="65" t="s">
        <v>194</v>
      </c>
      <c r="F61" s="29"/>
      <c r="G61" s="31">
        <f t="shared" si="4"/>
        <v>14000</v>
      </c>
      <c r="H61" s="31">
        <f t="shared" si="4"/>
        <v>73000</v>
      </c>
      <c r="I61" s="31">
        <f t="shared" si="4"/>
        <v>87000</v>
      </c>
    </row>
    <row r="62" spans="2:9" ht="31.5">
      <c r="B62" s="53">
        <v>913111</v>
      </c>
      <c r="C62" s="53" t="s">
        <v>191</v>
      </c>
      <c r="D62" s="62" t="s">
        <v>72</v>
      </c>
      <c r="E62" s="42" t="s">
        <v>195</v>
      </c>
      <c r="F62" s="29" t="s">
        <v>196</v>
      </c>
      <c r="G62" s="31">
        <v>14000</v>
      </c>
      <c r="H62" s="73">
        <v>73000</v>
      </c>
      <c r="I62" s="31">
        <f>G62+H62</f>
        <v>87000</v>
      </c>
    </row>
    <row r="63" spans="2:9" ht="31.5">
      <c r="B63" s="25" t="s">
        <v>76</v>
      </c>
      <c r="C63" s="26"/>
      <c r="D63" s="26"/>
      <c r="E63" s="65" t="s">
        <v>77</v>
      </c>
      <c r="F63" s="29"/>
      <c r="G63" s="30">
        <f>G64</f>
        <v>920942</v>
      </c>
      <c r="H63" s="30">
        <f>H64</f>
        <v>1017092</v>
      </c>
      <c r="I63" s="30">
        <f>G63+H63</f>
        <v>1938034</v>
      </c>
    </row>
    <row r="64" spans="2:9" ht="31.5">
      <c r="B64" s="25" t="s">
        <v>78</v>
      </c>
      <c r="C64" s="26"/>
      <c r="D64" s="26"/>
      <c r="E64" s="65" t="s">
        <v>79</v>
      </c>
      <c r="F64" s="29"/>
      <c r="G64" s="30">
        <f>G65+G67</f>
        <v>920942</v>
      </c>
      <c r="H64" s="30">
        <f>H65+H67</f>
        <v>1017092</v>
      </c>
      <c r="I64" s="30">
        <f>G64+H64</f>
        <v>1938034</v>
      </c>
    </row>
    <row r="65" spans="2:9" ht="15.75">
      <c r="B65" s="25"/>
      <c r="C65" s="26" t="s">
        <v>34</v>
      </c>
      <c r="D65" s="52"/>
      <c r="E65" s="32" t="s">
        <v>35</v>
      </c>
      <c r="F65" s="29"/>
      <c r="G65" s="30">
        <f>G66</f>
        <v>338142</v>
      </c>
      <c r="H65" s="37">
        <f>H66</f>
        <v>78000</v>
      </c>
      <c r="I65" s="30">
        <f>I66</f>
        <v>416142</v>
      </c>
    </row>
    <row r="66" spans="2:9" ht="47.25">
      <c r="B66" s="25" t="s">
        <v>80</v>
      </c>
      <c r="C66" s="52" t="s">
        <v>81</v>
      </c>
      <c r="D66" s="52" t="s">
        <v>43</v>
      </c>
      <c r="E66" s="51" t="s">
        <v>82</v>
      </c>
      <c r="F66" s="29" t="s">
        <v>106</v>
      </c>
      <c r="G66" s="73">
        <v>338142</v>
      </c>
      <c r="H66" s="37">
        <v>78000</v>
      </c>
      <c r="I66" s="31">
        <f>G66+H66</f>
        <v>416142</v>
      </c>
    </row>
    <row r="67" spans="2:9" ht="31.5">
      <c r="B67" s="25"/>
      <c r="C67" s="26" t="s">
        <v>110</v>
      </c>
      <c r="D67" s="52"/>
      <c r="E67" s="28" t="s">
        <v>111</v>
      </c>
      <c r="F67" s="29" t="s">
        <v>106</v>
      </c>
      <c r="G67" s="79">
        <f>G68+G69+G70</f>
        <v>582800</v>
      </c>
      <c r="H67" s="79">
        <f>H68+H69+H70</f>
        <v>939092</v>
      </c>
      <c r="I67" s="30">
        <f>G67+H67</f>
        <v>1521892</v>
      </c>
    </row>
    <row r="68" spans="2:9" ht="31.5">
      <c r="B68" s="25">
        <v>1014040</v>
      </c>
      <c r="C68" s="41" t="s">
        <v>113</v>
      </c>
      <c r="D68" s="41" t="s">
        <v>114</v>
      </c>
      <c r="E68" s="33" t="s">
        <v>115</v>
      </c>
      <c r="F68" s="29" t="s">
        <v>106</v>
      </c>
      <c r="G68" s="73">
        <v>497800</v>
      </c>
      <c r="H68" s="31">
        <v>58000</v>
      </c>
      <c r="I68" s="31">
        <f>G68+H68</f>
        <v>555800</v>
      </c>
    </row>
    <row r="69" spans="2:9" ht="31.5">
      <c r="B69" s="25">
        <v>1014060</v>
      </c>
      <c r="C69" s="41" t="s">
        <v>160</v>
      </c>
      <c r="D69" s="41" t="s">
        <v>161</v>
      </c>
      <c r="E69" s="33" t="s">
        <v>162</v>
      </c>
      <c r="F69" s="29" t="s">
        <v>106</v>
      </c>
      <c r="G69" s="73">
        <v>85000</v>
      </c>
      <c r="H69" s="31">
        <v>854000</v>
      </c>
      <c r="I69" s="31">
        <f>G69+H69</f>
        <v>939000</v>
      </c>
    </row>
    <row r="70" spans="2:9" ht="31.5">
      <c r="B70" s="25">
        <v>1014030</v>
      </c>
      <c r="C70" s="41" t="s">
        <v>223</v>
      </c>
      <c r="D70" s="41" t="s">
        <v>114</v>
      </c>
      <c r="E70" s="33" t="s">
        <v>224</v>
      </c>
      <c r="F70" s="29" t="s">
        <v>106</v>
      </c>
      <c r="G70" s="73"/>
      <c r="H70" s="31">
        <v>27092</v>
      </c>
      <c r="I70" s="31">
        <f>G70+H70</f>
        <v>27092</v>
      </c>
    </row>
    <row r="71" spans="2:9" ht="31.5">
      <c r="B71" s="25" t="s">
        <v>11</v>
      </c>
      <c r="C71" s="26"/>
      <c r="D71" s="38"/>
      <c r="E71" s="63" t="s">
        <v>24</v>
      </c>
      <c r="F71" s="29"/>
      <c r="G71" s="79">
        <f>G72</f>
        <v>893282</v>
      </c>
      <c r="H71" s="30">
        <f>H72</f>
        <v>35000</v>
      </c>
      <c r="I71" s="30">
        <f t="shared" si="3"/>
        <v>928282</v>
      </c>
    </row>
    <row r="72" spans="2:9" ht="31.5">
      <c r="B72" s="25">
        <v>1110000</v>
      </c>
      <c r="C72" s="26"/>
      <c r="D72" s="38"/>
      <c r="E72" s="63" t="s">
        <v>25</v>
      </c>
      <c r="F72" s="29"/>
      <c r="G72" s="73">
        <f>G73+G76</f>
        <v>893282</v>
      </c>
      <c r="H72" s="31">
        <f>H73</f>
        <v>35000</v>
      </c>
      <c r="I72" s="31">
        <f t="shared" si="3"/>
        <v>928282</v>
      </c>
    </row>
    <row r="73" spans="2:9" ht="15.75">
      <c r="B73" s="25"/>
      <c r="C73" s="52" t="s">
        <v>69</v>
      </c>
      <c r="D73" s="52"/>
      <c r="E73" s="65" t="s">
        <v>70</v>
      </c>
      <c r="F73" s="29"/>
      <c r="G73" s="73">
        <f>G74+G75</f>
        <v>38200</v>
      </c>
      <c r="H73" s="31">
        <f>H74+H75</f>
        <v>35000</v>
      </c>
      <c r="I73" s="31">
        <f t="shared" si="3"/>
        <v>73200</v>
      </c>
    </row>
    <row r="74" spans="2:9" ht="15.75">
      <c r="B74" s="25">
        <v>1113132</v>
      </c>
      <c r="C74" s="54" t="s">
        <v>71</v>
      </c>
      <c r="D74" s="54" t="s">
        <v>72</v>
      </c>
      <c r="E74" s="42" t="s">
        <v>73</v>
      </c>
      <c r="F74" s="80" t="s">
        <v>74</v>
      </c>
      <c r="G74" s="73">
        <v>4700</v>
      </c>
      <c r="H74" s="31"/>
      <c r="I74" s="31">
        <f t="shared" si="3"/>
        <v>4700</v>
      </c>
    </row>
    <row r="75" spans="2:9" ht="15.75">
      <c r="B75" s="25">
        <v>1113133</v>
      </c>
      <c r="C75" s="43" t="s">
        <v>175</v>
      </c>
      <c r="D75" s="43" t="s">
        <v>72</v>
      </c>
      <c r="E75" s="81" t="s">
        <v>176</v>
      </c>
      <c r="F75" s="80" t="s">
        <v>74</v>
      </c>
      <c r="G75" s="73">
        <v>33500</v>
      </c>
      <c r="H75" s="31">
        <v>35000</v>
      </c>
      <c r="I75" s="31">
        <f t="shared" si="3"/>
        <v>68500</v>
      </c>
    </row>
    <row r="76" spans="2:9" ht="15.75">
      <c r="B76" s="25"/>
      <c r="C76" s="26" t="s">
        <v>26</v>
      </c>
      <c r="D76" s="38"/>
      <c r="E76" s="63" t="s">
        <v>27</v>
      </c>
      <c r="F76" s="29"/>
      <c r="G76" s="79">
        <f>G77</f>
        <v>855082</v>
      </c>
      <c r="H76" s="30"/>
      <c r="I76" s="30">
        <f t="shared" si="3"/>
        <v>855082</v>
      </c>
    </row>
    <row r="77" spans="2:9" ht="31.5">
      <c r="B77" s="53" t="s">
        <v>12</v>
      </c>
      <c r="C77" s="43" t="s">
        <v>13</v>
      </c>
      <c r="D77" s="62" t="s">
        <v>14</v>
      </c>
      <c r="E77" s="82" t="s">
        <v>15</v>
      </c>
      <c r="F77" s="29" t="s">
        <v>75</v>
      </c>
      <c r="G77" s="73">
        <v>855082</v>
      </c>
      <c r="H77" s="37"/>
      <c r="I77" s="31">
        <f t="shared" si="3"/>
        <v>855082</v>
      </c>
    </row>
    <row r="78" spans="2:9" ht="31.5">
      <c r="B78" s="25" t="s">
        <v>129</v>
      </c>
      <c r="C78" s="43"/>
      <c r="D78" s="62"/>
      <c r="E78" s="65" t="s">
        <v>127</v>
      </c>
      <c r="F78" s="29"/>
      <c r="G78" s="79">
        <f>G79</f>
        <v>518705</v>
      </c>
      <c r="H78" s="79">
        <f>H79</f>
        <v>15283207</v>
      </c>
      <c r="I78" s="30">
        <f>G78+H78</f>
        <v>15801912</v>
      </c>
    </row>
    <row r="79" spans="2:9" ht="31.5">
      <c r="B79" s="25" t="s">
        <v>130</v>
      </c>
      <c r="C79" s="43"/>
      <c r="D79" s="62"/>
      <c r="E79" s="65" t="s">
        <v>128</v>
      </c>
      <c r="F79" s="29"/>
      <c r="G79" s="79">
        <f>G80</f>
        <v>518705</v>
      </c>
      <c r="H79" s="79">
        <f>H80</f>
        <v>15283207</v>
      </c>
      <c r="I79" s="30">
        <f t="shared" si="3"/>
        <v>15801912</v>
      </c>
    </row>
    <row r="80" spans="2:9" ht="15.75">
      <c r="B80" s="25"/>
      <c r="C80" s="27" t="s">
        <v>131</v>
      </c>
      <c r="D80" s="62"/>
      <c r="E80" s="32" t="s">
        <v>132</v>
      </c>
      <c r="F80" s="29"/>
      <c r="G80" s="79">
        <f>G90+G87+G91+G92+G94+G85+G84+G93+G81+G95+G88+G83+G86+G82+G89</f>
        <v>518705</v>
      </c>
      <c r="H80" s="79">
        <f>H90+H87+H91+H92+H94+H85+H84+H93+H81+H95+H88+H83+H86+H82+H89</f>
        <v>15283207</v>
      </c>
      <c r="I80" s="30">
        <f>G80+H80</f>
        <v>15801912</v>
      </c>
    </row>
    <row r="81" spans="2:9" ht="31.5">
      <c r="B81" s="34">
        <v>3717370</v>
      </c>
      <c r="C81" s="43" t="s">
        <v>153</v>
      </c>
      <c r="D81" s="43" t="s">
        <v>8</v>
      </c>
      <c r="E81" s="33" t="s">
        <v>55</v>
      </c>
      <c r="F81" s="29" t="s">
        <v>170</v>
      </c>
      <c r="G81" s="79"/>
      <c r="H81" s="79"/>
      <c r="I81" s="31"/>
    </row>
    <row r="82" spans="2:9" ht="31.5">
      <c r="B82" s="53" t="s">
        <v>197</v>
      </c>
      <c r="C82" s="53" t="s">
        <v>198</v>
      </c>
      <c r="D82" s="62" t="s">
        <v>134</v>
      </c>
      <c r="E82" s="42" t="s">
        <v>199</v>
      </c>
      <c r="F82" s="29" t="s">
        <v>40</v>
      </c>
      <c r="G82" s="73"/>
      <c r="H82" s="73">
        <v>549179</v>
      </c>
      <c r="I82" s="31">
        <f>G82+H82</f>
        <v>549179</v>
      </c>
    </row>
    <row r="83" spans="2:9" ht="78.75">
      <c r="B83" s="34">
        <v>3719540</v>
      </c>
      <c r="C83" s="43" t="s">
        <v>185</v>
      </c>
      <c r="D83" s="43" t="s">
        <v>134</v>
      </c>
      <c r="E83" s="83" t="s">
        <v>186</v>
      </c>
      <c r="F83" s="29" t="s">
        <v>187</v>
      </c>
      <c r="G83" s="79"/>
      <c r="H83" s="73">
        <v>2922403</v>
      </c>
      <c r="I83" s="73">
        <v>2922403</v>
      </c>
    </row>
    <row r="84" spans="2:9" ht="63">
      <c r="B84" s="34">
        <v>3719570</v>
      </c>
      <c r="C84" s="43" t="s">
        <v>159</v>
      </c>
      <c r="D84" s="43" t="s">
        <v>134</v>
      </c>
      <c r="E84" s="33" t="s">
        <v>158</v>
      </c>
      <c r="F84" s="29" t="s">
        <v>125</v>
      </c>
      <c r="G84" s="73">
        <v>130000</v>
      </c>
      <c r="H84" s="73"/>
      <c r="I84" s="31">
        <f aca="true" t="shared" si="5" ref="I84:I95">G84+H84</f>
        <v>130000</v>
      </c>
    </row>
    <row r="85" spans="1:9" s="14" customFormat="1" ht="31.5">
      <c r="A85" s="1"/>
      <c r="B85" s="34">
        <v>3719720</v>
      </c>
      <c r="C85" s="43" t="s">
        <v>154</v>
      </c>
      <c r="D85" s="43" t="s">
        <v>134</v>
      </c>
      <c r="E85" s="33" t="s">
        <v>155</v>
      </c>
      <c r="F85" s="29" t="s">
        <v>125</v>
      </c>
      <c r="G85" s="73"/>
      <c r="H85" s="73">
        <v>2000000</v>
      </c>
      <c r="I85" s="31">
        <f t="shared" si="5"/>
        <v>2000000</v>
      </c>
    </row>
    <row r="86" spans="1:9" s="14" customFormat="1" ht="31.5">
      <c r="A86" s="1"/>
      <c r="B86" s="34">
        <v>3719750</v>
      </c>
      <c r="C86" s="43" t="s">
        <v>188</v>
      </c>
      <c r="D86" s="43" t="s">
        <v>134</v>
      </c>
      <c r="E86" s="44" t="s">
        <v>189</v>
      </c>
      <c r="F86" s="29" t="s">
        <v>125</v>
      </c>
      <c r="G86" s="73"/>
      <c r="H86" s="73">
        <v>1500000</v>
      </c>
      <c r="I86" s="31">
        <f t="shared" si="5"/>
        <v>1500000</v>
      </c>
    </row>
    <row r="87" spans="2:9" ht="31.5">
      <c r="B87" s="34">
        <v>3719770</v>
      </c>
      <c r="C87" s="43" t="s">
        <v>136</v>
      </c>
      <c r="D87" s="43" t="s">
        <v>134</v>
      </c>
      <c r="E87" s="33" t="s">
        <v>137</v>
      </c>
      <c r="F87" s="29" t="s">
        <v>125</v>
      </c>
      <c r="G87" s="73"/>
      <c r="H87" s="73">
        <v>7637625</v>
      </c>
      <c r="I87" s="31">
        <f t="shared" si="5"/>
        <v>7637625</v>
      </c>
    </row>
    <row r="88" spans="2:9" ht="31.5">
      <c r="B88" s="34">
        <v>3719770</v>
      </c>
      <c r="C88" s="43" t="s">
        <v>136</v>
      </c>
      <c r="D88" s="43" t="s">
        <v>134</v>
      </c>
      <c r="E88" s="33" t="s">
        <v>137</v>
      </c>
      <c r="F88" s="29" t="s">
        <v>64</v>
      </c>
      <c r="G88" s="73">
        <v>2500</v>
      </c>
      <c r="H88" s="73"/>
      <c r="I88" s="31">
        <f t="shared" si="5"/>
        <v>2500</v>
      </c>
    </row>
    <row r="89" spans="2:9" ht="31.5">
      <c r="B89" s="34">
        <v>3719770</v>
      </c>
      <c r="C89" s="43" t="s">
        <v>136</v>
      </c>
      <c r="D89" s="43" t="s">
        <v>134</v>
      </c>
      <c r="E89" s="33" t="s">
        <v>137</v>
      </c>
      <c r="F89" s="29" t="s">
        <v>225</v>
      </c>
      <c r="G89" s="73"/>
      <c r="H89" s="73">
        <v>250000</v>
      </c>
      <c r="I89" s="31">
        <f t="shared" si="5"/>
        <v>250000</v>
      </c>
    </row>
    <row r="90" spans="2:9" ht="31.5">
      <c r="B90" s="34">
        <v>3719800</v>
      </c>
      <c r="C90" s="43" t="s">
        <v>133</v>
      </c>
      <c r="D90" s="43" t="s">
        <v>134</v>
      </c>
      <c r="E90" s="33" t="s">
        <v>135</v>
      </c>
      <c r="F90" s="29" t="s">
        <v>64</v>
      </c>
      <c r="G90" s="73">
        <v>66000</v>
      </c>
      <c r="H90" s="56">
        <v>115000</v>
      </c>
      <c r="I90" s="31">
        <f t="shared" si="5"/>
        <v>181000</v>
      </c>
    </row>
    <row r="91" spans="2:9" ht="47.25">
      <c r="B91" s="34">
        <v>3719800</v>
      </c>
      <c r="C91" s="43" t="s">
        <v>133</v>
      </c>
      <c r="D91" s="43" t="s">
        <v>134</v>
      </c>
      <c r="E91" s="33" t="s">
        <v>135</v>
      </c>
      <c r="F91" s="44" t="s">
        <v>138</v>
      </c>
      <c r="G91" s="73">
        <v>33000</v>
      </c>
      <c r="H91" s="31">
        <v>20000</v>
      </c>
      <c r="I91" s="31">
        <f t="shared" si="5"/>
        <v>53000</v>
      </c>
    </row>
    <row r="92" spans="2:9" ht="31.5">
      <c r="B92" s="34">
        <v>3719800</v>
      </c>
      <c r="C92" s="43" t="s">
        <v>133</v>
      </c>
      <c r="D92" s="43" t="s">
        <v>134</v>
      </c>
      <c r="E92" s="33" t="s">
        <v>135</v>
      </c>
      <c r="F92" s="29" t="s">
        <v>139</v>
      </c>
      <c r="G92" s="73">
        <v>272000</v>
      </c>
      <c r="H92" s="31">
        <v>209000</v>
      </c>
      <c r="I92" s="31">
        <f t="shared" si="5"/>
        <v>481000</v>
      </c>
    </row>
    <row r="93" spans="2:9" ht="31.5">
      <c r="B93" s="34">
        <v>3719800</v>
      </c>
      <c r="C93" s="43" t="s">
        <v>133</v>
      </c>
      <c r="D93" s="43" t="s">
        <v>134</v>
      </c>
      <c r="E93" s="33" t="s">
        <v>135</v>
      </c>
      <c r="F93" s="29" t="s">
        <v>170</v>
      </c>
      <c r="G93" s="73">
        <v>5000</v>
      </c>
      <c r="H93" s="31">
        <v>30000</v>
      </c>
      <c r="I93" s="31">
        <f t="shared" si="5"/>
        <v>35000</v>
      </c>
    </row>
    <row r="94" spans="2:9" ht="47.25">
      <c r="B94" s="34">
        <v>3719800</v>
      </c>
      <c r="C94" s="43" t="s">
        <v>133</v>
      </c>
      <c r="D94" s="43" t="s">
        <v>134</v>
      </c>
      <c r="E94" s="33" t="s">
        <v>135</v>
      </c>
      <c r="F94" s="29" t="s">
        <v>140</v>
      </c>
      <c r="G94" s="73"/>
      <c r="H94" s="31">
        <v>50000</v>
      </c>
      <c r="I94" s="31">
        <f t="shared" si="5"/>
        <v>50000</v>
      </c>
    </row>
    <row r="95" spans="2:9" ht="47.25">
      <c r="B95" s="34">
        <v>3719800</v>
      </c>
      <c r="C95" s="43" t="s">
        <v>133</v>
      </c>
      <c r="D95" s="43" t="s">
        <v>134</v>
      </c>
      <c r="E95" s="33" t="s">
        <v>135</v>
      </c>
      <c r="F95" s="29" t="s">
        <v>180</v>
      </c>
      <c r="G95" s="73">
        <v>10205</v>
      </c>
      <c r="H95" s="31"/>
      <c r="I95" s="31">
        <f t="shared" si="5"/>
        <v>10205</v>
      </c>
    </row>
    <row r="96" spans="2:12" ht="15.75">
      <c r="B96" s="84"/>
      <c r="C96" s="84"/>
      <c r="D96" s="84"/>
      <c r="E96" s="85" t="s">
        <v>2</v>
      </c>
      <c r="F96" s="86"/>
      <c r="G96" s="30">
        <f>G71+G63+G47+G36+G10+G5+G78+G58</f>
        <v>34287858</v>
      </c>
      <c r="H96" s="30">
        <f>H71+H63+H47+H36+H10+H5+H78+H58</f>
        <v>81493720</v>
      </c>
      <c r="I96" s="30">
        <f>I71+I63+I47+I36+I10+I5+I78+I58</f>
        <v>115781578</v>
      </c>
      <c r="L96" s="9"/>
    </row>
    <row r="97" spans="2:12" ht="12.75">
      <c r="B97" s="11"/>
      <c r="C97" s="11"/>
      <c r="D97" s="11"/>
      <c r="E97" s="12"/>
      <c r="F97" s="13"/>
      <c r="G97" s="13"/>
      <c r="H97" s="13"/>
      <c r="I97" s="13"/>
      <c r="L97" s="15"/>
    </row>
    <row r="98" spans="2:9" ht="15.75">
      <c r="B98" s="5" t="s">
        <v>107</v>
      </c>
      <c r="C98" s="11"/>
      <c r="D98" s="11"/>
      <c r="E98" s="10"/>
      <c r="F98" s="10"/>
      <c r="H98" s="10"/>
      <c r="I98" s="5" t="s">
        <v>229</v>
      </c>
    </row>
    <row r="99" spans="2:16" ht="106.5" customHeight="1">
      <c r="B99" s="90"/>
      <c r="C99" s="91"/>
      <c r="D99" s="91"/>
      <c r="E99" s="91"/>
      <c r="F99" s="91"/>
      <c r="G99" s="91"/>
      <c r="H99" s="91"/>
      <c r="I99" s="91"/>
      <c r="J99" s="8"/>
      <c r="K99" s="8"/>
      <c r="L99" s="8"/>
      <c r="M99" s="8"/>
      <c r="N99" s="8"/>
      <c r="O99" s="8"/>
      <c r="P99" s="8"/>
    </row>
    <row r="100" ht="16.5">
      <c r="E100" s="16"/>
    </row>
  </sheetData>
  <sheetProtection/>
  <mergeCells count="3">
    <mergeCell ref="B99:I99"/>
    <mergeCell ref="B2:I2"/>
    <mergeCell ref="G1:I1"/>
  </mergeCells>
  <printOptions horizontalCentered="1"/>
  <pageMargins left="0.3937007874015748" right="0.3937007874015748" top="1.1811023622047245" bottom="0.3937007874015748" header="0" footer="0"/>
  <pageSetup fitToHeight="32" horizontalDpi="600" verticalDpi="600" orientation="landscape" paperSize="9" scale="62" r:id="rId1"/>
  <headerFooter alignWithMargins="0">
    <oddFooter>&amp;C&amp;P&amp;R&amp;P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2018-10-31T12:32:33Z</cp:lastPrinted>
  <dcterms:created xsi:type="dcterms:W3CDTF">2014-01-17T10:52:16Z</dcterms:created>
  <dcterms:modified xsi:type="dcterms:W3CDTF">2018-11-01T12:39:46Z</dcterms:modified>
  <cp:category/>
  <cp:version/>
  <cp:contentType/>
  <cp:contentStatus/>
</cp:coreProperties>
</file>