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Лист1" sheetId="1" r:id="rId1"/>
  </sheets>
  <definedNames>
    <definedName name="_xlnm.Print_Area" localSheetId="0">'Лист1'!$A$1:$P$177</definedName>
  </definedNames>
  <calcPr fullCalcOnLoad="1"/>
</workbook>
</file>

<file path=xl/sharedStrings.xml><?xml version="1.0" encoding="utf-8"?>
<sst xmlns="http://schemas.openxmlformats.org/spreadsheetml/2006/main" count="490" uniqueCount="397">
  <si>
    <t>РОЗПОДІЛ</t>
  </si>
  <si>
    <t>видатків районний бюджет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</si>
  <si>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</si>
  <si>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</si>
  <si>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</si>
  <si>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</si>
  <si>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</si>
  <si>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</si>
  <si>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</si>
  <si>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</si>
  <si>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</si>
  <si>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</si>
  <si>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</si>
  <si>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</si>
  <si>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</si>
  <si>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</si>
  <si>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</si>
  <si>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</si>
  <si>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</si>
  <si>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</si>
  <si>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</si>
  <si>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</si>
  <si>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</si>
  <si>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</si>
  <si>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</si>
  <si>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</si>
  <si>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</si>
  <si>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</si>
  <si>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</si>
  <si>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</si>
  <si>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</si>
  <si>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</si>
  <si>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</si>
  <si>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</si>
  <si>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</si>
  <si>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</si>
  <si>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</si>
  <si>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</si>
  <si>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</si>
  <si>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</si>
  <si>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</si>
  <si>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</si>
  <si>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</si>
  <si>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</si>
  <si>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</si>
  <si>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</si>
  <si>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</si>
  <si>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</si>
  <si>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</si>
  <si>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</si>
  <si>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0216010</t>
  </si>
  <si>
    <t>6010</t>
  </si>
  <si>
    <t>Утримання та ефективна експлуатація об`єктів житлово-комунального господарства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</si>
  <si>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</si>
  <si>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</si>
  <si>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</si>
  <si>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</si>
  <si>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</si>
  <si>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</si>
  <si>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</si>
  <si>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</si>
  <si>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</si>
  <si>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</si>
  <si>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0217310</t>
  </si>
  <si>
    <t>0443</t>
  </si>
  <si>
    <t>7310</t>
  </si>
  <si>
    <t>Будівництво об`єктів житлово-комунального господарства</t>
  </si>
  <si>
    <t>0217320</t>
  </si>
  <si>
    <t>7320</t>
  </si>
  <si>
    <t>Будівництво об`єктів соціально-культурного призначення</t>
  </si>
  <si>
    <t>0217322</t>
  </si>
  <si>
    <t>7322</t>
  </si>
  <si>
    <t>Будівництво медичних установ та закладів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</si>
  <si>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</si>
  <si>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</si>
  <si>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</si>
  <si>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</si>
  <si>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</si>
  <si>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</si>
  <si>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</si>
  <si>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</si>
  <si>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</si>
  <si>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0217368</t>
  </si>
  <si>
    <t>7368</t>
  </si>
  <si>
    <t>Виконання інвестиційних проектів за рахунок субвенцій з інших бюджетів</t>
  </si>
  <si>
    <t>0217370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</si>
  <si>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</si>
  <si>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</si>
  <si>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</si>
  <si>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</si>
  <si>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</si>
  <si>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</si>
  <si>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</si>
  <si>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</si>
  <si>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</si>
  <si>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</si>
  <si>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</si>
  <si>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</si>
  <si>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</si>
  <si>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</si>
  <si>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</si>
  <si>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</si>
  <si>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</si>
  <si>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</si>
  <si>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</si>
  <si>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</si>
  <si>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</si>
  <si>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</si>
  <si>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</si>
  <si>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</si>
  <si>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</si>
  <si>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</si>
  <si>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</si>
  <si>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</si>
  <si>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</si>
  <si>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</si>
  <si>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</si>
  <si>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</si>
  <si>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</si>
  <si>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</si>
  <si>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</si>
  <si>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0617321</t>
  </si>
  <si>
    <t>7321</t>
  </si>
  <si>
    <t>Будівництво освітніх установ та закладів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</si>
  <si>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</si>
  <si>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</si>
  <si>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</si>
  <si>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</si>
  <si>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</si>
  <si>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</si>
  <si>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</si>
  <si>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</si>
  <si>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</si>
  <si>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</si>
  <si>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</si>
  <si>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</si>
  <si>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</si>
  <si>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</si>
  <si>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</si>
  <si>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</si>
  <si>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</si>
  <si>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</si>
  <si>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</si>
  <si>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</si>
  <si>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</si>
  <si>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</si>
  <si>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</si>
  <si>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</si>
  <si>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</si>
  <si>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</si>
  <si>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</si>
  <si>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</si>
  <si>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</si>
  <si>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</si>
  <si>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</si>
  <si>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</si>
  <si>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</si>
  <si>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</si>
  <si>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</si>
  <si>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</si>
  <si>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</si>
  <si>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</si>
  <si>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</si>
  <si>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</si>
  <si>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</si>
  <si>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</si>
  <si>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</si>
  <si>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</si>
  <si>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</si>
  <si>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</si>
  <si>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</si>
  <si>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</si>
  <si>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</si>
  <si>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</si>
  <si>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</si>
  <si>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</si>
  <si>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</si>
  <si>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</si>
  <si>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</si>
  <si>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</si>
  <si>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</si>
  <si>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</si>
  <si>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</si>
  <si>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</si>
  <si>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</si>
  <si>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</si>
  <si>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</si>
  <si>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</si>
  <si>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</si>
  <si>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</si>
  <si>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</si>
  <si>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</si>
  <si>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</si>
  <si>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</si>
  <si>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</si>
  <si>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</si>
  <si>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</si>
  <si>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</si>
  <si>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</si>
  <si>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</si>
  <si>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</si>
  <si>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</si>
  <si>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</si>
  <si>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</si>
  <si>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</si>
  <si>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</si>
  <si>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</si>
  <si>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</si>
  <si>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</si>
  <si>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</si>
  <si>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</si>
  <si>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</si>
  <si>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</si>
  <si>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</si>
  <si>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</si>
  <si>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</si>
  <si>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</si>
  <si>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</si>
  <si>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</si>
  <si>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</si>
  <si>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</si>
  <si>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</si>
  <si>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</si>
  <si>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</si>
  <si>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</si>
  <si>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</si>
  <si>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</si>
  <si>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</si>
  <si>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</si>
  <si>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</si>
  <si>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</si>
  <si>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</si>
  <si>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</si>
  <si>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</si>
  <si>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</si>
  <si>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</si>
  <si>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</si>
  <si>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</si>
  <si>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</si>
  <si>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0817320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</si>
  <si>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</si>
  <si>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</si>
  <si>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</si>
  <si>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</si>
  <si>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</si>
  <si>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</si>
  <si>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</si>
  <si>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</si>
  <si>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</si>
  <si>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</si>
  <si>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</si>
  <si>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</si>
  <si>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</si>
  <si>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</si>
  <si>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</si>
  <si>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</si>
  <si>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</si>
  <si>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</si>
  <si>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</si>
  <si>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</si>
  <si>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</si>
  <si>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</si>
  <si>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</si>
  <si>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</si>
  <si>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</si>
  <si>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</si>
  <si>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</si>
  <si>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</si>
  <si>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</si>
  <si>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</si>
  <si>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</si>
  <si>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</si>
  <si>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</si>
  <si>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</si>
  <si>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</si>
  <si>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</si>
  <si>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</si>
  <si>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</si>
  <si>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</si>
  <si>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</si>
  <si>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</si>
  <si>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</si>
  <si>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1113132</t>
  </si>
  <si>
    <t>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</si>
  <si>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</si>
  <si>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</si>
  <si>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</si>
  <si>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</si>
  <si>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</si>
  <si>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</si>
  <si>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</si>
  <si>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</si>
  <si>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5010</t>
  </si>
  <si>
    <t>Проведення спортивної роботи в регіоні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</si>
  <si>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</si>
  <si>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</si>
  <si>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</si>
  <si>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</si>
  <si>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</si>
  <si>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</si>
  <si>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</si>
  <si>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</si>
  <si>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</si>
  <si>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</si>
  <si>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</si>
  <si>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</si>
  <si>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</si>
  <si>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</si>
  <si>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</si>
  <si>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</si>
  <si>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</si>
  <si>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</si>
  <si>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</si>
  <si>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</si>
  <si>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</si>
  <si>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</si>
  <si>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</si>
  <si>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</si>
  <si>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</si>
  <si>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</si>
  <si>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</si>
  <si>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</si>
  <si>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</si>
  <si>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</si>
  <si>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</si>
  <si>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</si>
  <si>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</si>
  <si>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</si>
  <si>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</si>
  <si>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</si>
  <si>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</si>
  <si>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</si>
  <si>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</si>
  <si>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</si>
  <si>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</si>
  <si>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</si>
  <si>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</si>
  <si>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</si>
  <si>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</si>
  <si>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</si>
  <si>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</si>
  <si>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</si>
  <si>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</si>
  <si>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</si>
  <si>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</si>
  <si>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</si>
  <si>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</si>
  <si>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</si>
  <si>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</si>
  <si>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</si>
  <si>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</si>
  <si>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</si>
  <si>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</si>
  <si>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</si>
  <si>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з державного бюджету</t>
  </si>
  <si>
    <t>в т.ч. за рахунок медичної субвенції з бюджету Наталинської ОТГ</t>
  </si>
  <si>
    <t>в т.ч. за рахунок додаткової дотації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</si>
  <si>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</si>
  <si>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</si>
  <si>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</si>
  <si>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</si>
  <si>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Житлово-комунальне господарство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</si>
  <si>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</si>
  <si>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7300</t>
  </si>
  <si>
    <t>8000</t>
  </si>
  <si>
    <t>Інша діяльність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</si>
  <si>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</si>
  <si>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</si>
  <si>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</si>
  <si>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з державного бюджету</t>
  </si>
  <si>
    <t>в т.ч. за рахунок додаткової дотації з державного бюджету</t>
  </si>
  <si>
    <t>в т.ч. за рахунок субвенція з Наталинської ОТГ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</si>
  <si>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</si>
  <si>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</si>
  <si>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</si>
  <si>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</si>
  <si>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</si>
  <si>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</si>
  <si>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</si>
  <si>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</si>
  <si>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</si>
  <si>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</si>
  <si>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</si>
  <si>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</si>
  <si>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</si>
  <si>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</si>
  <si>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</si>
  <si>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Керуючий справами виконавчого апарату районної ради</t>
  </si>
  <si>
    <t>К.Фролов</t>
  </si>
  <si>
    <t>Додаток 2</t>
  </si>
  <si>
    <t>до рішення районної ради</t>
  </si>
  <si>
    <t xml:space="preserve">від 14 грудня 2017 року № 616-VII </t>
  </si>
  <si>
    <t>(XХХ сесія VII скликання)</t>
  </si>
  <si>
    <t xml:space="preserve">в редакції рішення районної ради </t>
  </si>
  <si>
    <t>(XLІІ сесія VІІ скликання)</t>
  </si>
  <si>
    <t>в т.ч. медична субвенція з бюджету Зачепилівського району</t>
  </si>
  <si>
    <t>від 25 жовтня 2018 року № 790-VII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</si>
</sst>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52" applyFont="1" applyFill="1" applyBorder="1" applyAlignment="1">
      <alignment horizontal="right"/>
      <protection/>
    </xf>
    <xf numFmtId="0" fontId="5" fillId="0" borderId="0" xfId="52" applyFont="1" applyFill="1" applyBorder="1" applyAlignment="1">
      <alignment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53" applyFont="1" applyFill="1" applyBorder="1" applyAlignment="1" quotePrefix="1">
      <alignment horizontal="center" vertical="center" wrapText="1"/>
      <protection/>
    </xf>
    <xf numFmtId="2" fontId="6" fillId="0" borderId="10" xfId="53" applyNumberFormat="1" applyFont="1" applyFill="1" applyBorder="1" applyAlignment="1" quotePrefix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 quotePrefix="1">
      <alignment horizontal="center" vertical="center" wrapText="1"/>
    </xf>
    <xf numFmtId="0" fontId="7" fillId="0" borderId="10" xfId="53" applyFont="1" applyFill="1" applyBorder="1" applyAlignment="1" quotePrefix="1">
      <alignment horizontal="center" vertical="center" wrapText="1"/>
      <protection/>
    </xf>
    <xf numFmtId="2" fontId="7" fillId="0" borderId="10" xfId="53" applyNumberFormat="1" applyFont="1" applyFill="1" applyBorder="1" applyAlignment="1" quotePrefix="1">
      <alignment horizontal="center" vertical="center" wrapText="1"/>
      <protection/>
    </xf>
    <xf numFmtId="2" fontId="6" fillId="0" borderId="10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 quotePrefix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2" fontId="4" fillId="0" borderId="0" xfId="53" applyNumberFormat="1" applyFont="1" applyFill="1">
      <alignment/>
      <protection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6" fillId="0" borderId="10" xfId="53" applyNumberFormat="1" applyFont="1" applyFill="1" applyBorder="1" applyAlignment="1" quotePrefix="1">
      <alignment vertical="top" wrapText="1"/>
      <protection/>
    </xf>
    <xf numFmtId="2" fontId="8" fillId="0" borderId="10" xfId="0" applyNumberFormat="1" applyFont="1" applyFill="1" applyBorder="1" applyAlignment="1" quotePrefix="1">
      <alignment vertical="top" wrapText="1"/>
    </xf>
    <xf numFmtId="0" fontId="7" fillId="0" borderId="10" xfId="53" applyFont="1" applyFill="1" applyBorder="1" applyAlignment="1">
      <alignment vertical="top" wrapText="1"/>
      <protection/>
    </xf>
    <xf numFmtId="2" fontId="6" fillId="0" borderId="10" xfId="0" applyNumberFormat="1" applyFont="1" applyFill="1" applyBorder="1" applyAlignment="1" quotePrefix="1">
      <alignment vertical="top" wrapText="1"/>
    </xf>
    <xf numFmtId="2" fontId="8" fillId="0" borderId="10" xfId="53" applyNumberFormat="1" applyFont="1" applyFill="1" applyBorder="1" applyAlignment="1" quotePrefix="1">
      <alignment vertical="top" wrapText="1"/>
      <protection/>
    </xf>
    <xf numFmtId="2" fontId="6" fillId="0" borderId="10" xfId="53" applyNumberFormat="1" applyFont="1" applyFill="1" applyBorder="1" applyAlignment="1">
      <alignment vertical="top" wrapText="1"/>
      <protection/>
    </xf>
    <xf numFmtId="2" fontId="4" fillId="0" borderId="10" xfId="53" applyNumberFormat="1" applyFont="1" applyFill="1" applyBorder="1" applyAlignment="1">
      <alignment vertical="top" wrapText="1"/>
      <protection/>
    </xf>
    <xf numFmtId="2" fontId="7" fillId="0" borderId="10" xfId="53" applyNumberFormat="1" applyFont="1" applyFill="1" applyBorder="1" applyAlignment="1">
      <alignment vertical="top" wrapText="1"/>
      <protection/>
    </xf>
    <xf numFmtId="2" fontId="7" fillId="0" borderId="10" xfId="53" applyNumberFormat="1" applyFont="1" applyFill="1" applyBorder="1" applyAlignment="1" quotePrefix="1">
      <alignment vertical="top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view="pageBreakPreview" zoomScale="70" zoomScaleNormal="70" zoomScaleSheetLayoutView="70" zoomScalePageLayoutView="0" workbookViewId="0" topLeftCell="A172">
      <selection activeCell="A177" sqref="A177:K177"/>
    </sheetView>
  </sheetViews>
  <sheetFormatPr defaultColWidth="9.00390625" defaultRowHeight="12.75"/>
  <cols>
    <col min="1" max="1" width="12.00390625" style="0" customWidth="1"/>
    <col min="2" max="2" width="9.375" style="0" customWidth="1"/>
    <col min="3" max="3" width="7.25390625" style="0" customWidth="1"/>
    <col min="4" max="4" width="66.125" style="0" customWidth="1"/>
    <col min="5" max="6" width="14.875" style="0" customWidth="1"/>
    <col min="7" max="9" width="11.625" style="0" customWidth="1"/>
    <col min="10" max="10" width="14.75390625" style="0" customWidth="1"/>
    <col min="11" max="13" width="11.625" style="0" customWidth="1"/>
    <col min="14" max="14" width="13.875" style="0" customWidth="1"/>
    <col min="15" max="15" width="13.375" style="0" customWidth="1"/>
    <col min="16" max="16" width="14.00390625" style="0" customWidth="1"/>
  </cols>
  <sheetData>
    <row r="1" spans="9:16" ht="12.75">
      <c r="I1" s="4"/>
      <c r="J1" s="4"/>
      <c r="K1" s="4"/>
      <c r="L1" s="4"/>
      <c r="N1" s="3"/>
      <c r="O1" s="3"/>
      <c r="P1" s="3" t="s">
        <v>389</v>
      </c>
    </row>
    <row r="2" spans="9:16" ht="12.75">
      <c r="I2" s="4"/>
      <c r="J2" s="4"/>
      <c r="K2" s="4"/>
      <c r="L2" s="4"/>
      <c r="N2" s="3"/>
      <c r="O2" s="3"/>
      <c r="P2" s="3" t="s">
        <v>390</v>
      </c>
    </row>
    <row r="3" spans="9:16" ht="12.75">
      <c r="I3" s="4"/>
      <c r="J3" s="4"/>
      <c r="K3" s="4"/>
      <c r="L3" s="4"/>
      <c r="N3" s="3"/>
      <c r="O3" s="3"/>
      <c r="P3" s="3" t="s">
        <v>391</v>
      </c>
    </row>
    <row r="4" spans="9:16" ht="12.75">
      <c r="I4" s="4"/>
      <c r="J4" s="4"/>
      <c r="K4" s="4"/>
      <c r="L4" s="4"/>
      <c r="N4" s="3"/>
      <c r="O4" s="3"/>
      <c r="P4" s="3" t="s">
        <v>392</v>
      </c>
    </row>
    <row r="5" spans="9:16" ht="12.75">
      <c r="I5" s="4"/>
      <c r="J5" s="4"/>
      <c r="K5" s="4"/>
      <c r="L5" s="4"/>
      <c r="N5" s="3"/>
      <c r="O5" s="3"/>
      <c r="P5" s="3" t="s">
        <v>393</v>
      </c>
    </row>
    <row r="6" spans="9:16" ht="12.75">
      <c r="I6" s="4"/>
      <c r="J6" s="4"/>
      <c r="K6" s="4"/>
      <c r="L6" s="4"/>
      <c r="N6" s="3"/>
      <c r="O6" s="3"/>
      <c r="P6" s="3" t="s">
        <v>396</v>
      </c>
    </row>
    <row r="7" spans="9:16" ht="12.75">
      <c r="I7" s="4"/>
      <c r="J7" s="4"/>
      <c r="K7" s="4"/>
      <c r="L7" s="4"/>
      <c r="N7" s="3"/>
      <c r="O7" s="3"/>
      <c r="P7" s="3" t="s">
        <v>394</v>
      </c>
    </row>
    <row r="9" spans="1:16" ht="12.7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2.75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ht="12.75">
      <c r="P11" s="1" t="s">
        <v>2</v>
      </c>
    </row>
    <row r="12" spans="1:16" ht="12.75">
      <c r="A12" s="43" t="s">
        <v>3</v>
      </c>
      <c r="B12" s="43" t="s">
        <v>4</v>
      </c>
      <c r="C12" s="43" t="s">
        <v>5</v>
      </c>
      <c r="D12" s="40" t="s">
        <v>6</v>
      </c>
      <c r="E12" s="40" t="s">
        <v>7</v>
      </c>
      <c r="F12" s="40"/>
      <c r="G12" s="40"/>
      <c r="H12" s="40"/>
      <c r="I12" s="40"/>
      <c r="J12" s="40" t="s">
        <v>14</v>
      </c>
      <c r="K12" s="40"/>
      <c r="L12" s="40"/>
      <c r="M12" s="40"/>
      <c r="N12" s="40"/>
      <c r="O12" s="40"/>
      <c r="P12" s="40" t="s">
        <v>16</v>
      </c>
    </row>
    <row r="13" spans="1:16" ht="12.75">
      <c r="A13" s="40"/>
      <c r="B13" s="40"/>
      <c r="C13" s="40"/>
      <c r="D13" s="40"/>
      <c r="E13" s="40" t="s">
        <v>8</v>
      </c>
      <c r="F13" s="40" t="s">
        <v>9</v>
      </c>
      <c r="G13" s="40" t="s">
        <v>10</v>
      </c>
      <c r="H13" s="40"/>
      <c r="I13" s="40" t="s">
        <v>13</v>
      </c>
      <c r="J13" s="40" t="s">
        <v>8</v>
      </c>
      <c r="K13" s="40" t="s">
        <v>9</v>
      </c>
      <c r="L13" s="40" t="s">
        <v>10</v>
      </c>
      <c r="M13" s="40"/>
      <c r="N13" s="40" t="s">
        <v>13</v>
      </c>
      <c r="O13" s="25" t="s">
        <v>10</v>
      </c>
      <c r="P13" s="40"/>
    </row>
    <row r="14" spans="1:16" ht="12.75">
      <c r="A14" s="40"/>
      <c r="B14" s="40"/>
      <c r="C14" s="40"/>
      <c r="D14" s="40"/>
      <c r="E14" s="40"/>
      <c r="F14" s="40"/>
      <c r="G14" s="40" t="s">
        <v>11</v>
      </c>
      <c r="H14" s="40" t="s">
        <v>12</v>
      </c>
      <c r="I14" s="40"/>
      <c r="J14" s="40"/>
      <c r="K14" s="40"/>
      <c r="L14" s="40" t="s">
        <v>11</v>
      </c>
      <c r="M14" s="40" t="s">
        <v>12</v>
      </c>
      <c r="N14" s="40"/>
      <c r="O14" s="40" t="s">
        <v>15</v>
      </c>
      <c r="P14" s="40"/>
    </row>
    <row r="15" spans="1:16" ht="44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2.7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</row>
    <row r="17" spans="1:16" ht="12.75">
      <c r="A17" s="5" t="s">
        <v>17</v>
      </c>
      <c r="B17" s="6"/>
      <c r="C17" s="7"/>
      <c r="D17" s="31" t="s">
        <v>348</v>
      </c>
      <c r="E17" s="26">
        <v>2861953</v>
      </c>
      <c r="F17" s="26">
        <v>2861953</v>
      </c>
      <c r="G17" s="26">
        <v>1608568</v>
      </c>
      <c r="H17" s="26">
        <v>270000</v>
      </c>
      <c r="I17" s="26">
        <v>0</v>
      </c>
      <c r="J17" s="26">
        <v>258400</v>
      </c>
      <c r="K17" s="26">
        <v>0</v>
      </c>
      <c r="L17" s="26">
        <v>0</v>
      </c>
      <c r="M17" s="26">
        <v>0</v>
      </c>
      <c r="N17" s="26">
        <v>258400</v>
      </c>
      <c r="O17" s="26">
        <v>258400</v>
      </c>
      <c r="P17" s="26">
        <f aca="true" t="shared" si="0" ref="P17:P72">E17+J17</f>
        <v>3120353</v>
      </c>
    </row>
    <row r="18" spans="1:16" ht="12.75">
      <c r="A18" s="5" t="s">
        <v>18</v>
      </c>
      <c r="B18" s="6"/>
      <c r="C18" s="7"/>
      <c r="D18" s="31" t="s">
        <v>349</v>
      </c>
      <c r="E18" s="26">
        <v>2861953</v>
      </c>
      <c r="F18" s="26">
        <v>2861953</v>
      </c>
      <c r="G18" s="26">
        <v>1608568</v>
      </c>
      <c r="H18" s="26">
        <v>270000</v>
      </c>
      <c r="I18" s="26">
        <v>0</v>
      </c>
      <c r="J18" s="26">
        <v>258400</v>
      </c>
      <c r="K18" s="26">
        <v>0</v>
      </c>
      <c r="L18" s="26">
        <v>0</v>
      </c>
      <c r="M18" s="26">
        <v>0</v>
      </c>
      <c r="N18" s="26">
        <v>258400</v>
      </c>
      <c r="O18" s="26">
        <v>258400</v>
      </c>
      <c r="P18" s="26">
        <f t="shared" si="0"/>
        <v>3120353</v>
      </c>
    </row>
    <row r="19" spans="1:16" s="29" customFormat="1" ht="38.25">
      <c r="A19" s="13" t="s">
        <v>19</v>
      </c>
      <c r="B19" s="13" t="s">
        <v>21</v>
      </c>
      <c r="C19" s="27" t="s">
        <v>20</v>
      </c>
      <c r="D19" s="32" t="s">
        <v>22</v>
      </c>
      <c r="E19" s="28">
        <v>2492953</v>
      </c>
      <c r="F19" s="28">
        <v>2492953</v>
      </c>
      <c r="G19" s="28">
        <v>1608568</v>
      </c>
      <c r="H19" s="28">
        <v>270000</v>
      </c>
      <c r="I19" s="28">
        <v>0</v>
      </c>
      <c r="J19" s="28">
        <v>258400</v>
      </c>
      <c r="K19" s="28">
        <v>0</v>
      </c>
      <c r="L19" s="28">
        <v>0</v>
      </c>
      <c r="M19" s="28">
        <v>0</v>
      </c>
      <c r="N19" s="28">
        <v>258400</v>
      </c>
      <c r="O19" s="28">
        <v>258400</v>
      </c>
      <c r="P19" s="28">
        <f t="shared" si="0"/>
        <v>2751353</v>
      </c>
    </row>
    <row r="20" spans="1:16" ht="12.75">
      <c r="A20" s="5"/>
      <c r="B20" s="9">
        <v>7300</v>
      </c>
      <c r="C20" s="10"/>
      <c r="D20" s="33" t="s">
        <v>350</v>
      </c>
      <c r="E20" s="26">
        <f>E21</f>
        <v>369000</v>
      </c>
      <c r="F20" s="26">
        <f aca="true" t="shared" si="1" ref="F20:P20">F21</f>
        <v>369000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26">
        <f t="shared" si="1"/>
        <v>0</v>
      </c>
      <c r="P20" s="26">
        <f t="shared" si="1"/>
        <v>369000</v>
      </c>
    </row>
    <row r="21" spans="1:16" s="29" customFormat="1" ht="12.75">
      <c r="A21" s="13" t="s">
        <v>23</v>
      </c>
      <c r="B21" s="13" t="s">
        <v>25</v>
      </c>
      <c r="C21" s="27" t="s">
        <v>24</v>
      </c>
      <c r="D21" s="32" t="s">
        <v>26</v>
      </c>
      <c r="E21" s="28">
        <v>369000</v>
      </c>
      <c r="F21" s="28">
        <v>369000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f t="shared" si="0"/>
        <v>369000</v>
      </c>
    </row>
    <row r="22" spans="1:16" ht="12.75">
      <c r="A22" s="5" t="s">
        <v>27</v>
      </c>
      <c r="B22" s="6"/>
      <c r="C22" s="7"/>
      <c r="D22" s="31" t="s">
        <v>351</v>
      </c>
      <c r="E22" s="26">
        <v>74271014</v>
      </c>
      <c r="F22" s="26">
        <v>72569868</v>
      </c>
      <c r="G22" s="26">
        <v>0</v>
      </c>
      <c r="H22" s="26">
        <v>0</v>
      </c>
      <c r="I22" s="26">
        <v>1701146</v>
      </c>
      <c r="J22" s="26">
        <v>59739318</v>
      </c>
      <c r="K22" s="26">
        <v>395500</v>
      </c>
      <c r="L22" s="26">
        <v>0</v>
      </c>
      <c r="M22" s="26">
        <v>0</v>
      </c>
      <c r="N22" s="26">
        <v>59343818</v>
      </c>
      <c r="O22" s="26">
        <v>57343818</v>
      </c>
      <c r="P22" s="26">
        <f t="shared" si="0"/>
        <v>134010332</v>
      </c>
    </row>
    <row r="23" spans="1:16" ht="15.75" customHeight="1">
      <c r="A23" s="5" t="s">
        <v>28</v>
      </c>
      <c r="B23" s="6"/>
      <c r="C23" s="7"/>
      <c r="D23" s="31" t="s">
        <v>352</v>
      </c>
      <c r="E23" s="26">
        <v>74271014</v>
      </c>
      <c r="F23" s="26">
        <v>72569868</v>
      </c>
      <c r="G23" s="26">
        <v>0</v>
      </c>
      <c r="H23" s="26">
        <v>0</v>
      </c>
      <c r="I23" s="26">
        <v>1701146</v>
      </c>
      <c r="J23" s="26">
        <v>59739318</v>
      </c>
      <c r="K23" s="26">
        <v>395500</v>
      </c>
      <c r="L23" s="26">
        <v>0</v>
      </c>
      <c r="M23" s="26">
        <v>0</v>
      </c>
      <c r="N23" s="26">
        <v>59343818</v>
      </c>
      <c r="O23" s="26">
        <v>57343818</v>
      </c>
      <c r="P23" s="26">
        <f t="shared" si="0"/>
        <v>134010332</v>
      </c>
    </row>
    <row r="24" spans="1:16" ht="12.75">
      <c r="A24" s="5"/>
      <c r="B24" s="11">
        <v>2000</v>
      </c>
      <c r="C24" s="11"/>
      <c r="D24" s="31" t="s">
        <v>353</v>
      </c>
      <c r="E24" s="26">
        <f>E25+E34+E39</f>
        <v>72061868</v>
      </c>
      <c r="F24" s="26">
        <f aca="true" t="shared" si="2" ref="F24:O24">F25+F34+F39</f>
        <v>72061868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>
        <f t="shared" si="2"/>
        <v>23490574</v>
      </c>
      <c r="K24" s="26">
        <f t="shared" si="2"/>
        <v>395500</v>
      </c>
      <c r="L24" s="26">
        <f t="shared" si="2"/>
        <v>0</v>
      </c>
      <c r="M24" s="26">
        <f t="shared" si="2"/>
        <v>0</v>
      </c>
      <c r="N24" s="26">
        <f t="shared" si="2"/>
        <v>23095074</v>
      </c>
      <c r="O24" s="26">
        <f t="shared" si="2"/>
        <v>23095074</v>
      </c>
      <c r="P24" s="26">
        <f t="shared" si="0"/>
        <v>95552442</v>
      </c>
    </row>
    <row r="25" spans="1:16" ht="12.75">
      <c r="A25" s="5" t="s">
        <v>29</v>
      </c>
      <c r="B25" s="5" t="s">
        <v>31</v>
      </c>
      <c r="C25" s="8" t="s">
        <v>30</v>
      </c>
      <c r="D25" s="34" t="s">
        <v>32</v>
      </c>
      <c r="E25" s="26">
        <v>52497567</v>
      </c>
      <c r="F25" s="26">
        <v>52497567</v>
      </c>
      <c r="G25" s="26">
        <v>0</v>
      </c>
      <c r="H25" s="26">
        <v>0</v>
      </c>
      <c r="I25" s="26">
        <v>0</v>
      </c>
      <c r="J25" s="26">
        <v>17995268</v>
      </c>
      <c r="K25" s="26">
        <v>395500</v>
      </c>
      <c r="L25" s="26">
        <v>0</v>
      </c>
      <c r="M25" s="26">
        <v>0</v>
      </c>
      <c r="N25" s="26">
        <v>17599768</v>
      </c>
      <c r="O25" s="26">
        <v>17599768</v>
      </c>
      <c r="P25" s="26">
        <f t="shared" si="0"/>
        <v>70492835</v>
      </c>
    </row>
    <row r="26" spans="1:16" ht="12.75">
      <c r="A26" s="5"/>
      <c r="B26" s="5"/>
      <c r="C26" s="8"/>
      <c r="D26" s="35" t="s">
        <v>354</v>
      </c>
      <c r="E26" s="12">
        <v>23778270</v>
      </c>
      <c r="F26" s="12">
        <v>23778270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f t="shared" si="0"/>
        <v>23778270</v>
      </c>
    </row>
    <row r="27" spans="1:16" ht="12.75">
      <c r="A27" s="5"/>
      <c r="B27" s="5"/>
      <c r="C27" s="8"/>
      <c r="D27" s="35" t="s">
        <v>355</v>
      </c>
      <c r="E27" s="12">
        <v>3946600</v>
      </c>
      <c r="F27" s="12">
        <v>3946600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si="0"/>
        <v>3946600</v>
      </c>
    </row>
    <row r="28" spans="1:16" ht="12.75">
      <c r="A28" s="5"/>
      <c r="B28" s="5"/>
      <c r="C28" s="8"/>
      <c r="D28" s="35" t="s">
        <v>356</v>
      </c>
      <c r="E28" s="12">
        <v>283581</v>
      </c>
      <c r="F28" s="12">
        <v>283581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0"/>
        <v>283581</v>
      </c>
    </row>
    <row r="29" spans="1:16" ht="12.75">
      <c r="A29" s="5"/>
      <c r="B29" s="5"/>
      <c r="C29" s="8"/>
      <c r="D29" s="35" t="s">
        <v>357</v>
      </c>
      <c r="E29" s="12">
        <v>2771680</v>
      </c>
      <c r="F29" s="12">
        <v>2771680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0"/>
        <v>2771680</v>
      </c>
    </row>
    <row r="30" spans="1:16" ht="12.75">
      <c r="A30" s="5"/>
      <c r="B30" s="5"/>
      <c r="C30" s="8"/>
      <c r="D30" s="35" t="s">
        <v>358</v>
      </c>
      <c r="E30" s="12">
        <v>33500</v>
      </c>
      <c r="F30" s="12">
        <v>33500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0"/>
        <v>33500</v>
      </c>
    </row>
    <row r="31" spans="1:16" ht="12.75">
      <c r="A31" s="5"/>
      <c r="B31" s="5"/>
      <c r="C31" s="8"/>
      <c r="D31" s="35" t="s">
        <v>359</v>
      </c>
      <c r="E31" s="12">
        <v>21000</v>
      </c>
      <c r="F31" s="12">
        <v>21000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0"/>
        <v>21000</v>
      </c>
    </row>
    <row r="32" spans="1:16" ht="12.75">
      <c r="A32" s="5"/>
      <c r="B32" s="5"/>
      <c r="C32" s="8"/>
      <c r="D32" s="35" t="s">
        <v>360</v>
      </c>
      <c r="E32" s="12">
        <v>305000</v>
      </c>
      <c r="F32" s="12">
        <v>305000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0"/>
        <v>305000</v>
      </c>
    </row>
    <row r="33" spans="1:16" ht="12.75">
      <c r="A33" s="5"/>
      <c r="B33" s="5"/>
      <c r="C33" s="8"/>
      <c r="D33" s="35" t="s">
        <v>395</v>
      </c>
      <c r="E33" s="26">
        <v>20000</v>
      </c>
      <c r="F33" s="26">
        <v>20000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0"/>
        <v>20000</v>
      </c>
    </row>
    <row r="34" spans="1:16" ht="12.75">
      <c r="A34" s="5" t="s">
        <v>33</v>
      </c>
      <c r="B34" s="5" t="s">
        <v>34</v>
      </c>
      <c r="C34" s="7"/>
      <c r="D34" s="34" t="s">
        <v>35</v>
      </c>
      <c r="E34" s="26">
        <v>16920667</v>
      </c>
      <c r="F34" s="26">
        <v>16920667</v>
      </c>
      <c r="G34" s="26">
        <v>0</v>
      </c>
      <c r="H34" s="26">
        <v>0</v>
      </c>
      <c r="I34" s="26">
        <v>0</v>
      </c>
      <c r="J34" s="26">
        <v>5495306</v>
      </c>
      <c r="K34" s="26">
        <v>0</v>
      </c>
      <c r="L34" s="26">
        <v>0</v>
      </c>
      <c r="M34" s="26">
        <v>0</v>
      </c>
      <c r="N34" s="26">
        <v>5495306</v>
      </c>
      <c r="O34" s="26">
        <v>5495306</v>
      </c>
      <c r="P34" s="26">
        <f t="shared" si="0"/>
        <v>22415973</v>
      </c>
    </row>
    <row r="35" spans="1:16" ht="25.5">
      <c r="A35" s="13" t="s">
        <v>36</v>
      </c>
      <c r="B35" s="13" t="s">
        <v>38</v>
      </c>
      <c r="C35" s="27" t="s">
        <v>37</v>
      </c>
      <c r="D35" s="32" t="s">
        <v>39</v>
      </c>
      <c r="E35" s="28">
        <v>16920667</v>
      </c>
      <c r="F35" s="28">
        <v>16920667</v>
      </c>
      <c r="G35" s="28">
        <v>0</v>
      </c>
      <c r="H35" s="28">
        <v>0</v>
      </c>
      <c r="I35" s="28">
        <v>0</v>
      </c>
      <c r="J35" s="28">
        <v>5495306</v>
      </c>
      <c r="K35" s="28">
        <v>0</v>
      </c>
      <c r="L35" s="28">
        <v>0</v>
      </c>
      <c r="M35" s="28">
        <v>0</v>
      </c>
      <c r="N35" s="28">
        <v>5495306</v>
      </c>
      <c r="O35" s="28">
        <v>5495306</v>
      </c>
      <c r="P35" s="28">
        <f t="shared" si="0"/>
        <v>22415973</v>
      </c>
    </row>
    <row r="36" spans="1:16" ht="12.75">
      <c r="A36" s="13"/>
      <c r="B36" s="13"/>
      <c r="C36" s="27"/>
      <c r="D36" s="35" t="s">
        <v>354</v>
      </c>
      <c r="E36" s="12">
        <v>7360130</v>
      </c>
      <c r="F36" s="12">
        <v>7360130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f t="shared" si="0"/>
        <v>7360130</v>
      </c>
    </row>
    <row r="37" spans="1:16" ht="12.75">
      <c r="A37" s="13"/>
      <c r="B37" s="13"/>
      <c r="C37" s="27"/>
      <c r="D37" s="35" t="s">
        <v>355</v>
      </c>
      <c r="E37" s="12">
        <v>1422034</v>
      </c>
      <c r="F37" s="12">
        <v>1422034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f t="shared" si="0"/>
        <v>1422034</v>
      </c>
    </row>
    <row r="38" spans="1:16" ht="12.75">
      <c r="A38" s="13"/>
      <c r="B38" s="13"/>
      <c r="C38" s="27"/>
      <c r="D38" s="35" t="s">
        <v>356</v>
      </c>
      <c r="E38" s="12">
        <v>100748</v>
      </c>
      <c r="F38" s="12">
        <v>100748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f t="shared" si="0"/>
        <v>100748</v>
      </c>
    </row>
    <row r="39" spans="1:16" ht="12.75">
      <c r="A39" s="5" t="s">
        <v>40</v>
      </c>
      <c r="B39" s="5" t="s">
        <v>41</v>
      </c>
      <c r="C39" s="7"/>
      <c r="D39" s="34" t="s">
        <v>42</v>
      </c>
      <c r="E39" s="26">
        <v>2643634</v>
      </c>
      <c r="F39" s="26">
        <v>2643634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0"/>
        <v>2643634</v>
      </c>
    </row>
    <row r="40" spans="1:16" ht="12.75">
      <c r="A40" s="13" t="s">
        <v>43</v>
      </c>
      <c r="B40" s="13" t="s">
        <v>45</v>
      </c>
      <c r="C40" s="27" t="s">
        <v>44</v>
      </c>
      <c r="D40" s="32" t="s">
        <v>46</v>
      </c>
      <c r="E40" s="28">
        <v>1208516</v>
      </c>
      <c r="F40" s="28">
        <v>1208516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f t="shared" si="0"/>
        <v>1208516</v>
      </c>
    </row>
    <row r="41" spans="1:16" ht="12.75">
      <c r="A41" s="13"/>
      <c r="B41" s="13"/>
      <c r="C41" s="27"/>
      <c r="D41" s="35" t="s">
        <v>354</v>
      </c>
      <c r="E41" s="12">
        <v>518516</v>
      </c>
      <c r="F41" s="12">
        <v>518516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f t="shared" si="0"/>
        <v>518516</v>
      </c>
    </row>
    <row r="42" spans="1:16" ht="15" customHeight="1">
      <c r="A42" s="13" t="s">
        <v>47</v>
      </c>
      <c r="B42" s="13" t="s">
        <v>48</v>
      </c>
      <c r="C42" s="27" t="s">
        <v>44</v>
      </c>
      <c r="D42" s="32" t="s">
        <v>49</v>
      </c>
      <c r="E42" s="28">
        <v>1435118</v>
      </c>
      <c r="F42" s="28">
        <v>1435118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f t="shared" si="0"/>
        <v>1435118</v>
      </c>
    </row>
    <row r="43" spans="1:16" ht="12.75">
      <c r="A43" s="13"/>
      <c r="B43" s="13"/>
      <c r="C43" s="27"/>
      <c r="D43" s="35" t="s">
        <v>354</v>
      </c>
      <c r="E43" s="12">
        <v>1435118</v>
      </c>
      <c r="F43" s="12">
        <v>1435118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f t="shared" si="0"/>
        <v>1435118</v>
      </c>
    </row>
    <row r="44" spans="1:16" ht="12.75">
      <c r="A44" s="13"/>
      <c r="B44" s="14">
        <v>6000</v>
      </c>
      <c r="C44" s="15"/>
      <c r="D44" s="36" t="s">
        <v>361</v>
      </c>
      <c r="E44" s="16">
        <f>E45+E49</f>
        <v>1701146</v>
      </c>
      <c r="F44" s="16">
        <f aca="true" t="shared" si="3" ref="F44:P44">F45+F49</f>
        <v>0</v>
      </c>
      <c r="G44" s="16">
        <f t="shared" si="3"/>
        <v>0</v>
      </c>
      <c r="H44" s="16">
        <f t="shared" si="3"/>
        <v>0</v>
      </c>
      <c r="I44" s="16">
        <f t="shared" si="3"/>
        <v>1701146</v>
      </c>
      <c r="J44" s="16">
        <f t="shared" si="3"/>
        <v>6688877</v>
      </c>
      <c r="K44" s="16">
        <f t="shared" si="3"/>
        <v>0</v>
      </c>
      <c r="L44" s="16">
        <f t="shared" si="3"/>
        <v>0</v>
      </c>
      <c r="M44" s="16">
        <f t="shared" si="3"/>
        <v>0</v>
      </c>
      <c r="N44" s="16">
        <f t="shared" si="3"/>
        <v>6688877</v>
      </c>
      <c r="O44" s="16">
        <f t="shared" si="3"/>
        <v>4688877</v>
      </c>
      <c r="P44" s="16">
        <f t="shared" si="3"/>
        <v>8390023</v>
      </c>
    </row>
    <row r="45" spans="1:16" ht="25.5">
      <c r="A45" s="5" t="s">
        <v>50</v>
      </c>
      <c r="B45" s="5" t="s">
        <v>51</v>
      </c>
      <c r="C45" s="7"/>
      <c r="D45" s="34" t="s">
        <v>52</v>
      </c>
      <c r="E45" s="26">
        <v>1701146</v>
      </c>
      <c r="F45" s="26">
        <v>0</v>
      </c>
      <c r="G45" s="26">
        <v>0</v>
      </c>
      <c r="H45" s="26">
        <v>0</v>
      </c>
      <c r="I45" s="26">
        <v>1701146</v>
      </c>
      <c r="J45" s="26">
        <v>6008877</v>
      </c>
      <c r="K45" s="26">
        <v>0</v>
      </c>
      <c r="L45" s="26">
        <v>0</v>
      </c>
      <c r="M45" s="26">
        <v>0</v>
      </c>
      <c r="N45" s="26">
        <v>6008877</v>
      </c>
      <c r="O45" s="26">
        <v>4008877</v>
      </c>
      <c r="P45" s="26">
        <f t="shared" si="0"/>
        <v>7710023</v>
      </c>
    </row>
    <row r="46" spans="1:16" ht="25.5">
      <c r="A46" s="13" t="s">
        <v>53</v>
      </c>
      <c r="B46" s="13" t="s">
        <v>55</v>
      </c>
      <c r="C46" s="27" t="s">
        <v>54</v>
      </c>
      <c r="D46" s="32" t="s">
        <v>56</v>
      </c>
      <c r="E46" s="28">
        <v>1036300</v>
      </c>
      <c r="F46" s="28">
        <v>0</v>
      </c>
      <c r="G46" s="28">
        <v>0</v>
      </c>
      <c r="H46" s="28">
        <v>0</v>
      </c>
      <c r="I46" s="28">
        <v>1036300</v>
      </c>
      <c r="J46" s="28">
        <v>3510000</v>
      </c>
      <c r="K46" s="28">
        <v>0</v>
      </c>
      <c r="L46" s="28">
        <v>0</v>
      </c>
      <c r="M46" s="28">
        <v>0</v>
      </c>
      <c r="N46" s="28">
        <v>3510000</v>
      </c>
      <c r="O46" s="28">
        <v>3510000</v>
      </c>
      <c r="P46" s="28">
        <f t="shared" si="0"/>
        <v>4546300</v>
      </c>
    </row>
    <row r="47" spans="1:16" ht="13.5" customHeight="1">
      <c r="A47" s="13" t="s">
        <v>57</v>
      </c>
      <c r="B47" s="13" t="s">
        <v>58</v>
      </c>
      <c r="C47" s="27" t="s">
        <v>54</v>
      </c>
      <c r="D47" s="32" t="s">
        <v>59</v>
      </c>
      <c r="E47" s="28">
        <v>664846</v>
      </c>
      <c r="F47" s="28">
        <v>0</v>
      </c>
      <c r="G47" s="28">
        <v>0</v>
      </c>
      <c r="H47" s="28">
        <v>0</v>
      </c>
      <c r="I47" s="28">
        <v>664846</v>
      </c>
      <c r="J47" s="28">
        <v>2498877</v>
      </c>
      <c r="K47" s="28">
        <v>0</v>
      </c>
      <c r="L47" s="28">
        <v>0</v>
      </c>
      <c r="M47" s="28">
        <v>0</v>
      </c>
      <c r="N47" s="28">
        <v>2498877</v>
      </c>
      <c r="O47" s="28">
        <v>498877</v>
      </c>
      <c r="P47" s="28">
        <f t="shared" si="0"/>
        <v>3163723</v>
      </c>
    </row>
    <row r="48" spans="1:16" ht="25.5">
      <c r="A48" s="13"/>
      <c r="B48" s="13"/>
      <c r="C48" s="27"/>
      <c r="D48" s="37" t="s">
        <v>362</v>
      </c>
      <c r="E48" s="17">
        <v>199496</v>
      </c>
      <c r="F48" s="17">
        <v>199496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f t="shared" si="0"/>
        <v>199496</v>
      </c>
    </row>
    <row r="49" spans="1:16" ht="24.75" customHeight="1">
      <c r="A49" s="5" t="s">
        <v>60</v>
      </c>
      <c r="B49" s="5" t="s">
        <v>61</v>
      </c>
      <c r="C49" s="8" t="s">
        <v>54</v>
      </c>
      <c r="D49" s="34" t="s">
        <v>62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680000</v>
      </c>
      <c r="K49" s="26">
        <v>0</v>
      </c>
      <c r="L49" s="26">
        <v>0</v>
      </c>
      <c r="M49" s="26">
        <v>0</v>
      </c>
      <c r="N49" s="26">
        <v>680000</v>
      </c>
      <c r="O49" s="26">
        <v>680000</v>
      </c>
      <c r="P49" s="26">
        <f t="shared" si="0"/>
        <v>680000</v>
      </c>
    </row>
    <row r="50" spans="1:16" ht="12.75">
      <c r="A50" s="5"/>
      <c r="B50" s="18" t="s">
        <v>363</v>
      </c>
      <c r="C50" s="19"/>
      <c r="D50" s="33" t="s">
        <v>350</v>
      </c>
      <c r="E50" s="26">
        <f>E51+E52+E54+E58</f>
        <v>448000</v>
      </c>
      <c r="F50" s="26">
        <f aca="true" t="shared" si="4" ref="F50:P50">F51+F52+F54+F58</f>
        <v>448000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29559867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29559867</v>
      </c>
      <c r="O50" s="26">
        <f t="shared" si="4"/>
        <v>29559867</v>
      </c>
      <c r="P50" s="26">
        <f t="shared" si="4"/>
        <v>30007867</v>
      </c>
    </row>
    <row r="51" spans="1:16" ht="12.75">
      <c r="A51" s="5" t="s">
        <v>63</v>
      </c>
      <c r="B51" s="5" t="s">
        <v>65</v>
      </c>
      <c r="C51" s="8" t="s">
        <v>64</v>
      </c>
      <c r="D51" s="34" t="s">
        <v>66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1825139</v>
      </c>
      <c r="K51" s="26">
        <v>0</v>
      </c>
      <c r="L51" s="26">
        <v>0</v>
      </c>
      <c r="M51" s="26">
        <v>0</v>
      </c>
      <c r="N51" s="26">
        <v>1825139</v>
      </c>
      <c r="O51" s="26">
        <v>1825139</v>
      </c>
      <c r="P51" s="26">
        <f t="shared" si="0"/>
        <v>1825139</v>
      </c>
    </row>
    <row r="52" spans="1:16" ht="12.75">
      <c r="A52" s="5" t="s">
        <v>67</v>
      </c>
      <c r="B52" s="5" t="s">
        <v>68</v>
      </c>
      <c r="C52" s="7"/>
      <c r="D52" s="34" t="s">
        <v>69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920000</v>
      </c>
      <c r="K52" s="26">
        <v>0</v>
      </c>
      <c r="L52" s="26">
        <v>0</v>
      </c>
      <c r="M52" s="26">
        <v>0</v>
      </c>
      <c r="N52" s="26">
        <v>920000</v>
      </c>
      <c r="O52" s="26">
        <v>920000</v>
      </c>
      <c r="P52" s="26">
        <f t="shared" si="0"/>
        <v>920000</v>
      </c>
    </row>
    <row r="53" spans="1:16" ht="12.75">
      <c r="A53" s="13" t="s">
        <v>70</v>
      </c>
      <c r="B53" s="13" t="s">
        <v>71</v>
      </c>
      <c r="C53" s="27" t="s">
        <v>64</v>
      </c>
      <c r="D53" s="32" t="s">
        <v>72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920000</v>
      </c>
      <c r="K53" s="28">
        <v>0</v>
      </c>
      <c r="L53" s="28">
        <v>0</v>
      </c>
      <c r="M53" s="28">
        <v>0</v>
      </c>
      <c r="N53" s="28">
        <v>920000</v>
      </c>
      <c r="O53" s="28">
        <v>920000</v>
      </c>
      <c r="P53" s="28">
        <f t="shared" si="0"/>
        <v>920000</v>
      </c>
    </row>
    <row r="54" spans="1:16" ht="12.75">
      <c r="A54" s="5" t="s">
        <v>73</v>
      </c>
      <c r="B54" s="5" t="s">
        <v>74</v>
      </c>
      <c r="C54" s="7"/>
      <c r="D54" s="34" t="s">
        <v>75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26814728</v>
      </c>
      <c r="K54" s="26">
        <v>0</v>
      </c>
      <c r="L54" s="26">
        <v>0</v>
      </c>
      <c r="M54" s="26">
        <v>0</v>
      </c>
      <c r="N54" s="26">
        <v>26814728</v>
      </c>
      <c r="O54" s="26">
        <v>26814728</v>
      </c>
      <c r="P54" s="26">
        <f t="shared" si="0"/>
        <v>26814728</v>
      </c>
    </row>
    <row r="55" spans="1:16" ht="25.5">
      <c r="A55" s="13" t="s">
        <v>76</v>
      </c>
      <c r="B55" s="13" t="s">
        <v>77</v>
      </c>
      <c r="C55" s="27" t="s">
        <v>24</v>
      </c>
      <c r="D55" s="32" t="s">
        <v>78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5635722</v>
      </c>
      <c r="K55" s="28">
        <v>0</v>
      </c>
      <c r="L55" s="28">
        <v>0</v>
      </c>
      <c r="M55" s="28">
        <v>0</v>
      </c>
      <c r="N55" s="28">
        <v>5635722</v>
      </c>
      <c r="O55" s="28">
        <v>5635722</v>
      </c>
      <c r="P55" s="28">
        <f t="shared" si="0"/>
        <v>5635722</v>
      </c>
    </row>
    <row r="56" spans="1:16" ht="25.5">
      <c r="A56" s="13" t="s">
        <v>79</v>
      </c>
      <c r="B56" s="13" t="s">
        <v>80</v>
      </c>
      <c r="C56" s="27" t="s">
        <v>24</v>
      </c>
      <c r="D56" s="32" t="s">
        <v>81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13577778</v>
      </c>
      <c r="K56" s="28">
        <v>0</v>
      </c>
      <c r="L56" s="28">
        <v>0</v>
      </c>
      <c r="M56" s="28">
        <v>0</v>
      </c>
      <c r="N56" s="28">
        <v>13577778</v>
      </c>
      <c r="O56" s="28">
        <v>13577778</v>
      </c>
      <c r="P56" s="28">
        <f t="shared" si="0"/>
        <v>13577778</v>
      </c>
    </row>
    <row r="57" spans="1:16" ht="15" customHeight="1">
      <c r="A57" s="13" t="s">
        <v>82</v>
      </c>
      <c r="B57" s="13" t="s">
        <v>83</v>
      </c>
      <c r="C57" s="27" t="s">
        <v>24</v>
      </c>
      <c r="D57" s="32" t="s">
        <v>84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7601228</v>
      </c>
      <c r="K57" s="28">
        <v>0</v>
      </c>
      <c r="L57" s="28">
        <v>0</v>
      </c>
      <c r="M57" s="28">
        <v>0</v>
      </c>
      <c r="N57" s="28">
        <v>7601228</v>
      </c>
      <c r="O57" s="28">
        <v>7601228</v>
      </c>
      <c r="P57" s="28">
        <f t="shared" si="0"/>
        <v>7601228</v>
      </c>
    </row>
    <row r="58" spans="1:16" ht="12.75">
      <c r="A58" s="5" t="s">
        <v>85</v>
      </c>
      <c r="B58" s="5" t="s">
        <v>25</v>
      </c>
      <c r="C58" s="8" t="s">
        <v>24</v>
      </c>
      <c r="D58" s="34" t="s">
        <v>26</v>
      </c>
      <c r="E58" s="26">
        <v>448000</v>
      </c>
      <c r="F58" s="26">
        <v>448000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0"/>
        <v>448000</v>
      </c>
    </row>
    <row r="59" spans="1:16" ht="12.75">
      <c r="A59" s="5"/>
      <c r="B59" s="18" t="s">
        <v>364</v>
      </c>
      <c r="C59" s="18"/>
      <c r="D59" s="38" t="s">
        <v>365</v>
      </c>
      <c r="E59" s="26">
        <f>E60</f>
        <v>60000</v>
      </c>
      <c r="F59" s="26">
        <f aca="true" t="shared" si="5" ref="F59:P59">F60</f>
        <v>60000</v>
      </c>
      <c r="G59" s="26">
        <f t="shared" si="5"/>
        <v>0</v>
      </c>
      <c r="H59" s="26">
        <f t="shared" si="5"/>
        <v>0</v>
      </c>
      <c r="I59" s="26">
        <f t="shared" si="5"/>
        <v>0</v>
      </c>
      <c r="J59" s="26">
        <f t="shared" si="5"/>
        <v>0</v>
      </c>
      <c r="K59" s="26">
        <f t="shared" si="5"/>
        <v>0</v>
      </c>
      <c r="L59" s="26">
        <f t="shared" si="5"/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60000</v>
      </c>
    </row>
    <row r="60" spans="1:16" ht="25.5">
      <c r="A60" s="5" t="s">
        <v>86</v>
      </c>
      <c r="B60" s="5" t="s">
        <v>88</v>
      </c>
      <c r="C60" s="8" t="s">
        <v>87</v>
      </c>
      <c r="D60" s="34" t="s">
        <v>89</v>
      </c>
      <c r="E60" s="26">
        <v>60000</v>
      </c>
      <c r="F60" s="26">
        <v>60000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0"/>
        <v>60000</v>
      </c>
    </row>
    <row r="61" spans="1:16" ht="17.25" customHeight="1">
      <c r="A61" s="5" t="s">
        <v>90</v>
      </c>
      <c r="B61" s="6"/>
      <c r="C61" s="7"/>
      <c r="D61" s="39" t="s">
        <v>366</v>
      </c>
      <c r="E61" s="26">
        <v>123087015</v>
      </c>
      <c r="F61" s="26">
        <v>123087015</v>
      </c>
      <c r="G61" s="26">
        <v>74754600</v>
      </c>
      <c r="H61" s="26">
        <v>14086550</v>
      </c>
      <c r="I61" s="26">
        <v>0</v>
      </c>
      <c r="J61" s="26">
        <v>31633093</v>
      </c>
      <c r="K61" s="26">
        <v>2199678</v>
      </c>
      <c r="L61" s="26">
        <v>323554</v>
      </c>
      <c r="M61" s="26">
        <v>6352</v>
      </c>
      <c r="N61" s="26">
        <v>29433415</v>
      </c>
      <c r="O61" s="26">
        <v>29433415</v>
      </c>
      <c r="P61" s="26">
        <f t="shared" si="0"/>
        <v>154720108</v>
      </c>
    </row>
    <row r="62" spans="1:16" ht="12.75">
      <c r="A62" s="5" t="s">
        <v>91</v>
      </c>
      <c r="B62" s="6"/>
      <c r="C62" s="7"/>
      <c r="D62" s="39" t="s">
        <v>367</v>
      </c>
      <c r="E62" s="26">
        <v>123087015</v>
      </c>
      <c r="F62" s="26">
        <v>123087015</v>
      </c>
      <c r="G62" s="26">
        <v>74754600</v>
      </c>
      <c r="H62" s="26">
        <v>14086550</v>
      </c>
      <c r="I62" s="26">
        <v>0</v>
      </c>
      <c r="J62" s="26">
        <v>31633093</v>
      </c>
      <c r="K62" s="26">
        <v>2199678</v>
      </c>
      <c r="L62" s="26">
        <v>323554</v>
      </c>
      <c r="M62" s="26">
        <v>6352</v>
      </c>
      <c r="N62" s="26">
        <v>29433415</v>
      </c>
      <c r="O62" s="26">
        <v>29433415</v>
      </c>
      <c r="P62" s="26">
        <f t="shared" si="0"/>
        <v>154720108</v>
      </c>
    </row>
    <row r="63" spans="1:16" ht="12.75">
      <c r="A63" s="5"/>
      <c r="B63" s="20">
        <v>1000</v>
      </c>
      <c r="C63" s="21"/>
      <c r="D63" s="31" t="s">
        <v>368</v>
      </c>
      <c r="E63" s="26">
        <f>E64+E67+E69+E70</f>
        <v>120723412</v>
      </c>
      <c r="F63" s="26">
        <f aca="true" t="shared" si="6" ref="F63:P63">F64+F67+F69+F70</f>
        <v>120723412</v>
      </c>
      <c r="G63" s="26">
        <f t="shared" si="6"/>
        <v>73122878</v>
      </c>
      <c r="H63" s="26">
        <f t="shared" si="6"/>
        <v>13838247</v>
      </c>
      <c r="I63" s="26">
        <f t="shared" si="6"/>
        <v>0</v>
      </c>
      <c r="J63" s="26">
        <f t="shared" si="6"/>
        <v>31211053</v>
      </c>
      <c r="K63" s="26">
        <f t="shared" si="6"/>
        <v>2199678</v>
      </c>
      <c r="L63" s="26">
        <f t="shared" si="6"/>
        <v>323554</v>
      </c>
      <c r="M63" s="26">
        <f t="shared" si="6"/>
        <v>6352</v>
      </c>
      <c r="N63" s="26">
        <f t="shared" si="6"/>
        <v>29011375</v>
      </c>
      <c r="O63" s="26">
        <f t="shared" si="6"/>
        <v>29011375</v>
      </c>
      <c r="P63" s="26">
        <f t="shared" si="6"/>
        <v>151934465</v>
      </c>
    </row>
    <row r="64" spans="1:16" ht="38.25">
      <c r="A64" s="5" t="s">
        <v>92</v>
      </c>
      <c r="B64" s="5" t="s">
        <v>94</v>
      </c>
      <c r="C64" s="8" t="s">
        <v>93</v>
      </c>
      <c r="D64" s="34" t="s">
        <v>95</v>
      </c>
      <c r="E64" s="26">
        <v>102287166</v>
      </c>
      <c r="F64" s="26">
        <v>102287166</v>
      </c>
      <c r="G64" s="26">
        <v>63886266</v>
      </c>
      <c r="H64" s="26">
        <v>12918974</v>
      </c>
      <c r="I64" s="26">
        <v>0</v>
      </c>
      <c r="J64" s="26">
        <v>23195669</v>
      </c>
      <c r="K64" s="26">
        <v>1916142</v>
      </c>
      <c r="L64" s="26">
        <v>96354</v>
      </c>
      <c r="M64" s="26">
        <v>0</v>
      </c>
      <c r="N64" s="26">
        <v>21279527</v>
      </c>
      <c r="O64" s="26">
        <v>21279527</v>
      </c>
      <c r="P64" s="26">
        <f t="shared" si="0"/>
        <v>125482835</v>
      </c>
    </row>
    <row r="65" spans="1:16" ht="12.75">
      <c r="A65" s="5"/>
      <c r="B65" s="5"/>
      <c r="C65" s="8"/>
      <c r="D65" s="35" t="s">
        <v>369</v>
      </c>
      <c r="E65" s="17">
        <v>54178200</v>
      </c>
      <c r="F65" s="17">
        <v>54178200</v>
      </c>
      <c r="G65" s="17">
        <v>46019096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26">
        <f t="shared" si="0"/>
        <v>54178200</v>
      </c>
    </row>
    <row r="66" spans="1:16" ht="12.75">
      <c r="A66" s="5"/>
      <c r="B66" s="5"/>
      <c r="C66" s="8"/>
      <c r="D66" s="35" t="s">
        <v>370</v>
      </c>
      <c r="E66" s="17">
        <v>20388500</v>
      </c>
      <c r="F66" s="17">
        <v>20388500</v>
      </c>
      <c r="G66" s="17">
        <v>9255658</v>
      </c>
      <c r="H66" s="17">
        <v>9041064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26">
        <f t="shared" si="0"/>
        <v>20388500</v>
      </c>
    </row>
    <row r="67" spans="1:16" ht="25.5">
      <c r="A67" s="5" t="s">
        <v>96</v>
      </c>
      <c r="B67" s="5" t="s">
        <v>98</v>
      </c>
      <c r="C67" s="8" t="s">
        <v>97</v>
      </c>
      <c r="D67" s="34" t="s">
        <v>99</v>
      </c>
      <c r="E67" s="26">
        <v>4928630</v>
      </c>
      <c r="F67" s="26">
        <v>4928630</v>
      </c>
      <c r="G67" s="26">
        <v>3503173</v>
      </c>
      <c r="H67" s="26">
        <v>527278</v>
      </c>
      <c r="I67" s="26">
        <v>0</v>
      </c>
      <c r="J67" s="26">
        <v>553536</v>
      </c>
      <c r="K67" s="26">
        <v>283536</v>
      </c>
      <c r="L67" s="26">
        <v>227200</v>
      </c>
      <c r="M67" s="26">
        <v>6352</v>
      </c>
      <c r="N67" s="26">
        <v>270000</v>
      </c>
      <c r="O67" s="26">
        <v>270000</v>
      </c>
      <c r="P67" s="26">
        <f t="shared" si="0"/>
        <v>5482166</v>
      </c>
    </row>
    <row r="68" spans="1:16" ht="12.75">
      <c r="A68" s="5"/>
      <c r="B68" s="5"/>
      <c r="C68" s="8"/>
      <c r="D68" s="35" t="s">
        <v>371</v>
      </c>
      <c r="E68" s="17">
        <v>751952</v>
      </c>
      <c r="F68" s="17">
        <v>751952</v>
      </c>
      <c r="G68" s="17">
        <v>616354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 t="shared" si="0"/>
        <v>751952</v>
      </c>
    </row>
    <row r="69" spans="1:16" ht="12.75">
      <c r="A69" s="5" t="s">
        <v>100</v>
      </c>
      <c r="B69" s="5" t="s">
        <v>102</v>
      </c>
      <c r="C69" s="8" t="s">
        <v>101</v>
      </c>
      <c r="D69" s="34" t="s">
        <v>103</v>
      </c>
      <c r="E69" s="26">
        <v>2416918</v>
      </c>
      <c r="F69" s="26">
        <v>2416918</v>
      </c>
      <c r="G69" s="26">
        <v>1723264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 t="shared" si="0"/>
        <v>2416918</v>
      </c>
    </row>
    <row r="70" spans="1:16" ht="12.75">
      <c r="A70" s="5" t="s">
        <v>104</v>
      </c>
      <c r="B70" s="5" t="s">
        <v>105</v>
      </c>
      <c r="C70" s="7"/>
      <c r="D70" s="34" t="s">
        <v>106</v>
      </c>
      <c r="E70" s="26">
        <v>11090698</v>
      </c>
      <c r="F70" s="26">
        <v>11090698</v>
      </c>
      <c r="G70" s="26">
        <v>4010175</v>
      </c>
      <c r="H70" s="26">
        <v>391995</v>
      </c>
      <c r="I70" s="26">
        <v>0</v>
      </c>
      <c r="J70" s="26">
        <v>7461848</v>
      </c>
      <c r="K70" s="26">
        <v>0</v>
      </c>
      <c r="L70" s="26">
        <v>0</v>
      </c>
      <c r="M70" s="26">
        <v>0</v>
      </c>
      <c r="N70" s="26">
        <v>7461848</v>
      </c>
      <c r="O70" s="26">
        <v>7461848</v>
      </c>
      <c r="P70" s="26">
        <f t="shared" si="0"/>
        <v>18552546</v>
      </c>
    </row>
    <row r="71" spans="1:16" ht="12.75">
      <c r="A71" s="13" t="s">
        <v>107</v>
      </c>
      <c r="B71" s="13" t="s">
        <v>108</v>
      </c>
      <c r="C71" s="27" t="s">
        <v>101</v>
      </c>
      <c r="D71" s="32" t="s">
        <v>109</v>
      </c>
      <c r="E71" s="28">
        <v>5957004</v>
      </c>
      <c r="F71" s="28">
        <v>5957004</v>
      </c>
      <c r="G71" s="28">
        <v>4010175</v>
      </c>
      <c r="H71" s="28">
        <v>391995</v>
      </c>
      <c r="I71" s="28">
        <v>0</v>
      </c>
      <c r="J71" s="28">
        <v>1911848</v>
      </c>
      <c r="K71" s="28">
        <v>0</v>
      </c>
      <c r="L71" s="28">
        <v>0</v>
      </c>
      <c r="M71" s="28">
        <v>0</v>
      </c>
      <c r="N71" s="28">
        <v>1911848</v>
      </c>
      <c r="O71" s="28">
        <v>1911848</v>
      </c>
      <c r="P71" s="28">
        <f t="shared" si="0"/>
        <v>7868852</v>
      </c>
    </row>
    <row r="72" spans="1:16" ht="12.75">
      <c r="A72" s="13"/>
      <c r="B72" s="13"/>
      <c r="C72" s="27"/>
      <c r="D72" s="35" t="s">
        <v>369</v>
      </c>
      <c r="E72" s="17">
        <v>214896</v>
      </c>
      <c r="F72" s="17">
        <v>214896</v>
      </c>
      <c r="G72" s="17">
        <v>176144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0"/>
        <v>214896</v>
      </c>
    </row>
    <row r="73" spans="1:16" ht="12.75">
      <c r="A73" s="13" t="s">
        <v>110</v>
      </c>
      <c r="B73" s="13" t="s">
        <v>111</v>
      </c>
      <c r="C73" s="27" t="s">
        <v>101</v>
      </c>
      <c r="D73" s="32" t="s">
        <v>112</v>
      </c>
      <c r="E73" s="28">
        <v>5133694</v>
      </c>
      <c r="F73" s="28">
        <v>5133694</v>
      </c>
      <c r="G73" s="28">
        <v>0</v>
      </c>
      <c r="H73" s="28">
        <v>0</v>
      </c>
      <c r="I73" s="28">
        <v>0</v>
      </c>
      <c r="J73" s="28">
        <v>5550000</v>
      </c>
      <c r="K73" s="28">
        <v>0</v>
      </c>
      <c r="L73" s="28">
        <v>0</v>
      </c>
      <c r="M73" s="28">
        <v>0</v>
      </c>
      <c r="N73" s="28">
        <v>5550000</v>
      </c>
      <c r="O73" s="28">
        <v>5550000</v>
      </c>
      <c r="P73" s="28">
        <f aca="true" t="shared" si="7" ref="P73:P108">E73+J73</f>
        <v>10683694</v>
      </c>
    </row>
    <row r="74" spans="1:16" ht="12.75">
      <c r="A74" s="13"/>
      <c r="B74" s="9">
        <v>5000</v>
      </c>
      <c r="C74" s="10"/>
      <c r="D74" s="31" t="s">
        <v>372</v>
      </c>
      <c r="E74" s="26">
        <f>E75</f>
        <v>2363603</v>
      </c>
      <c r="F74" s="26">
        <f aca="true" t="shared" si="8" ref="F74:P74">F75</f>
        <v>2363603</v>
      </c>
      <c r="G74" s="26">
        <f t="shared" si="8"/>
        <v>1631722</v>
      </c>
      <c r="H74" s="26">
        <f t="shared" si="8"/>
        <v>248303</v>
      </c>
      <c r="I74" s="26">
        <f t="shared" si="8"/>
        <v>0</v>
      </c>
      <c r="J74" s="26">
        <f t="shared" si="8"/>
        <v>20000</v>
      </c>
      <c r="K74" s="26">
        <f t="shared" si="8"/>
        <v>0</v>
      </c>
      <c r="L74" s="26">
        <f t="shared" si="8"/>
        <v>0</v>
      </c>
      <c r="M74" s="26">
        <f t="shared" si="8"/>
        <v>0</v>
      </c>
      <c r="N74" s="26">
        <f t="shared" si="8"/>
        <v>20000</v>
      </c>
      <c r="O74" s="26">
        <f t="shared" si="8"/>
        <v>20000</v>
      </c>
      <c r="P74" s="26">
        <f t="shared" si="8"/>
        <v>2383603</v>
      </c>
    </row>
    <row r="75" spans="1:16" ht="12.75">
      <c r="A75" s="5" t="s">
        <v>113</v>
      </c>
      <c r="B75" s="5" t="s">
        <v>114</v>
      </c>
      <c r="C75" s="7"/>
      <c r="D75" s="34" t="s">
        <v>115</v>
      </c>
      <c r="E75" s="26">
        <v>2363603</v>
      </c>
      <c r="F75" s="26">
        <v>2363603</v>
      </c>
      <c r="G75" s="26">
        <v>1631722</v>
      </c>
      <c r="H75" s="26">
        <v>248303</v>
      </c>
      <c r="I75" s="26">
        <v>0</v>
      </c>
      <c r="J75" s="26">
        <v>20000</v>
      </c>
      <c r="K75" s="26">
        <v>0</v>
      </c>
      <c r="L75" s="26">
        <v>0</v>
      </c>
      <c r="M75" s="26">
        <v>0</v>
      </c>
      <c r="N75" s="26">
        <v>20000</v>
      </c>
      <c r="O75" s="26">
        <v>20000</v>
      </c>
      <c r="P75" s="26">
        <f t="shared" si="7"/>
        <v>2383603</v>
      </c>
    </row>
    <row r="76" spans="1:16" ht="25.5">
      <c r="A76" s="13" t="s">
        <v>116</v>
      </c>
      <c r="B76" s="13" t="s">
        <v>118</v>
      </c>
      <c r="C76" s="27" t="s">
        <v>117</v>
      </c>
      <c r="D76" s="32" t="s">
        <v>119</v>
      </c>
      <c r="E76" s="28">
        <v>2363603</v>
      </c>
      <c r="F76" s="28">
        <v>2363603</v>
      </c>
      <c r="G76" s="28">
        <v>1631722</v>
      </c>
      <c r="H76" s="28">
        <v>248303</v>
      </c>
      <c r="I76" s="28">
        <v>0</v>
      </c>
      <c r="J76" s="28">
        <v>20000</v>
      </c>
      <c r="K76" s="28">
        <v>0</v>
      </c>
      <c r="L76" s="28">
        <v>0</v>
      </c>
      <c r="M76" s="28">
        <v>0</v>
      </c>
      <c r="N76" s="28">
        <v>20000</v>
      </c>
      <c r="O76" s="28">
        <v>20000</v>
      </c>
      <c r="P76" s="28">
        <f t="shared" si="7"/>
        <v>2383603</v>
      </c>
    </row>
    <row r="77" spans="1:16" ht="12.75">
      <c r="A77" s="13"/>
      <c r="B77" s="13"/>
      <c r="C77" s="27"/>
      <c r="D77" s="35" t="s">
        <v>371</v>
      </c>
      <c r="E77" s="12">
        <v>259307</v>
      </c>
      <c r="F77" s="12">
        <v>259307</v>
      </c>
      <c r="G77" s="12">
        <v>211852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7"/>
        <v>259307</v>
      </c>
    </row>
    <row r="78" spans="1:16" ht="12.75">
      <c r="A78" s="13"/>
      <c r="B78" s="18" t="s">
        <v>363</v>
      </c>
      <c r="C78" s="19"/>
      <c r="D78" s="33" t="s">
        <v>350</v>
      </c>
      <c r="E78" s="12">
        <f>E79</f>
        <v>0</v>
      </c>
      <c r="F78" s="12">
        <f aca="true" t="shared" si="9" ref="F78:P78">F79</f>
        <v>0</v>
      </c>
      <c r="G78" s="12">
        <f t="shared" si="9"/>
        <v>0</v>
      </c>
      <c r="H78" s="12">
        <f t="shared" si="9"/>
        <v>0</v>
      </c>
      <c r="I78" s="12">
        <f t="shared" si="9"/>
        <v>0</v>
      </c>
      <c r="J78" s="12">
        <f t="shared" si="9"/>
        <v>402040</v>
      </c>
      <c r="K78" s="12">
        <f t="shared" si="9"/>
        <v>0</v>
      </c>
      <c r="L78" s="12">
        <f t="shared" si="9"/>
        <v>0</v>
      </c>
      <c r="M78" s="12">
        <f t="shared" si="9"/>
        <v>0</v>
      </c>
      <c r="N78" s="12">
        <f t="shared" si="9"/>
        <v>402040</v>
      </c>
      <c r="O78" s="12">
        <f t="shared" si="9"/>
        <v>402040</v>
      </c>
      <c r="P78" s="12">
        <f t="shared" si="9"/>
        <v>402040</v>
      </c>
    </row>
    <row r="79" spans="1:16" ht="12.75">
      <c r="A79" s="5" t="s">
        <v>120</v>
      </c>
      <c r="B79" s="5" t="s">
        <v>68</v>
      </c>
      <c r="C79" s="7"/>
      <c r="D79" s="34" t="s">
        <v>69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402040</v>
      </c>
      <c r="K79" s="26">
        <v>0</v>
      </c>
      <c r="L79" s="26">
        <v>0</v>
      </c>
      <c r="M79" s="26">
        <v>0</v>
      </c>
      <c r="N79" s="26">
        <v>402040</v>
      </c>
      <c r="O79" s="26">
        <v>402040</v>
      </c>
      <c r="P79" s="26">
        <f t="shared" si="7"/>
        <v>402040</v>
      </c>
    </row>
    <row r="80" spans="1:16" ht="12.75">
      <c r="A80" s="13" t="s">
        <v>121</v>
      </c>
      <c r="B80" s="13" t="s">
        <v>122</v>
      </c>
      <c r="C80" s="27" t="s">
        <v>64</v>
      </c>
      <c r="D80" s="32" t="s">
        <v>123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402040</v>
      </c>
      <c r="K80" s="28">
        <v>0</v>
      </c>
      <c r="L80" s="28">
        <v>0</v>
      </c>
      <c r="M80" s="28">
        <v>0</v>
      </c>
      <c r="N80" s="28">
        <v>402040</v>
      </c>
      <c r="O80" s="28">
        <v>402040</v>
      </c>
      <c r="P80" s="28">
        <f t="shared" si="7"/>
        <v>402040</v>
      </c>
    </row>
    <row r="81" spans="1:16" ht="12.75">
      <c r="A81" s="5" t="s">
        <v>124</v>
      </c>
      <c r="B81" s="6"/>
      <c r="C81" s="7"/>
      <c r="D81" s="38" t="s">
        <v>373</v>
      </c>
      <c r="E81" s="26">
        <v>190068681</v>
      </c>
      <c r="F81" s="26">
        <v>190068681</v>
      </c>
      <c r="G81" s="26">
        <v>3990812</v>
      </c>
      <c r="H81" s="26">
        <v>141940</v>
      </c>
      <c r="I81" s="26">
        <v>0</v>
      </c>
      <c r="J81" s="26">
        <v>1364968</v>
      </c>
      <c r="K81" s="26">
        <v>53600</v>
      </c>
      <c r="L81" s="26">
        <v>42300</v>
      </c>
      <c r="M81" s="26">
        <v>500</v>
      </c>
      <c r="N81" s="26">
        <v>1311368</v>
      </c>
      <c r="O81" s="26">
        <v>1311368</v>
      </c>
      <c r="P81" s="26">
        <f t="shared" si="7"/>
        <v>191433649</v>
      </c>
    </row>
    <row r="82" spans="1:16" ht="17.25" customHeight="1">
      <c r="A82" s="5" t="s">
        <v>125</v>
      </c>
      <c r="B82" s="6"/>
      <c r="C82" s="7"/>
      <c r="D82" s="38" t="s">
        <v>374</v>
      </c>
      <c r="E82" s="26">
        <v>190068681</v>
      </c>
      <c r="F82" s="26">
        <v>190068681</v>
      </c>
      <c r="G82" s="26">
        <v>3990812</v>
      </c>
      <c r="H82" s="26">
        <v>141940</v>
      </c>
      <c r="I82" s="26">
        <v>0</v>
      </c>
      <c r="J82" s="26">
        <v>1364968</v>
      </c>
      <c r="K82" s="26">
        <v>53600</v>
      </c>
      <c r="L82" s="26">
        <v>42300</v>
      </c>
      <c r="M82" s="26">
        <v>500</v>
      </c>
      <c r="N82" s="26">
        <v>1311368</v>
      </c>
      <c r="O82" s="26">
        <v>1311368</v>
      </c>
      <c r="P82" s="26">
        <f t="shared" si="7"/>
        <v>191433649</v>
      </c>
    </row>
    <row r="83" spans="1:16" ht="12.75">
      <c r="A83" s="5"/>
      <c r="B83" s="20">
        <v>3000</v>
      </c>
      <c r="C83" s="21"/>
      <c r="D83" s="31" t="s">
        <v>375</v>
      </c>
      <c r="E83" s="26">
        <f>E84+E87+E94+E102+E108+E111+E113+E115+E117+E119+E120</f>
        <v>188939307</v>
      </c>
      <c r="F83" s="26">
        <f aca="true" t="shared" si="10" ref="F83:P83">F84+F87+F94+F102+F108+F111+F113+F115+F117+F119+F120</f>
        <v>188939307</v>
      </c>
      <c r="G83" s="26">
        <f t="shared" si="10"/>
        <v>3990812</v>
      </c>
      <c r="H83" s="26">
        <f t="shared" si="10"/>
        <v>141940</v>
      </c>
      <c r="I83" s="26">
        <f t="shared" si="10"/>
        <v>0</v>
      </c>
      <c r="J83" s="26">
        <f t="shared" si="10"/>
        <v>1283968</v>
      </c>
      <c r="K83" s="26">
        <f t="shared" si="10"/>
        <v>53600</v>
      </c>
      <c r="L83" s="26">
        <f t="shared" si="10"/>
        <v>42300</v>
      </c>
      <c r="M83" s="26">
        <f t="shared" si="10"/>
        <v>500</v>
      </c>
      <c r="N83" s="26">
        <f t="shared" si="10"/>
        <v>1230368</v>
      </c>
      <c r="O83" s="26">
        <f t="shared" si="10"/>
        <v>1230368</v>
      </c>
      <c r="P83" s="26">
        <f t="shared" si="10"/>
        <v>190223275</v>
      </c>
    </row>
    <row r="84" spans="1:16" ht="38.25">
      <c r="A84" s="5" t="s">
        <v>126</v>
      </c>
      <c r="B84" s="5" t="s">
        <v>127</v>
      </c>
      <c r="C84" s="7"/>
      <c r="D84" s="34" t="s">
        <v>128</v>
      </c>
      <c r="E84" s="26">
        <v>114149741</v>
      </c>
      <c r="F84" s="26">
        <v>114149741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 t="shared" si="7"/>
        <v>114149741</v>
      </c>
    </row>
    <row r="85" spans="1:16" ht="25.5">
      <c r="A85" s="13" t="s">
        <v>129</v>
      </c>
      <c r="B85" s="13" t="s">
        <v>131</v>
      </c>
      <c r="C85" s="27" t="s">
        <v>130</v>
      </c>
      <c r="D85" s="32" t="s">
        <v>132</v>
      </c>
      <c r="E85" s="28">
        <v>5707487</v>
      </c>
      <c r="F85" s="28">
        <v>5707487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f t="shared" si="7"/>
        <v>5707487</v>
      </c>
    </row>
    <row r="86" spans="1:16" ht="25.5">
      <c r="A86" s="13" t="s">
        <v>133</v>
      </c>
      <c r="B86" s="13" t="s">
        <v>135</v>
      </c>
      <c r="C86" s="27" t="s">
        <v>134</v>
      </c>
      <c r="D86" s="32" t="s">
        <v>136</v>
      </c>
      <c r="E86" s="28">
        <v>108442254</v>
      </c>
      <c r="F86" s="28">
        <v>108442254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f t="shared" si="7"/>
        <v>108442254</v>
      </c>
    </row>
    <row r="87" spans="1:16" ht="25.5">
      <c r="A87" s="5" t="s">
        <v>137</v>
      </c>
      <c r="B87" s="5" t="s">
        <v>138</v>
      </c>
      <c r="C87" s="7"/>
      <c r="D87" s="34" t="s">
        <v>139</v>
      </c>
      <c r="E87" s="26">
        <v>1935770</v>
      </c>
      <c r="F87" s="26">
        <v>1935770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f t="shared" si="7"/>
        <v>1935770</v>
      </c>
    </row>
    <row r="88" spans="1:16" ht="28.5" customHeight="1">
      <c r="A88" s="13" t="s">
        <v>140</v>
      </c>
      <c r="B88" s="13" t="s">
        <v>141</v>
      </c>
      <c r="C88" s="27" t="s">
        <v>130</v>
      </c>
      <c r="D88" s="32" t="s">
        <v>142</v>
      </c>
      <c r="E88" s="28">
        <v>137132</v>
      </c>
      <c r="F88" s="28">
        <v>137132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f t="shared" si="7"/>
        <v>137132</v>
      </c>
    </row>
    <row r="89" spans="1:16" ht="28.5" customHeight="1">
      <c r="A89" s="13" t="s">
        <v>143</v>
      </c>
      <c r="B89" s="13" t="s">
        <v>144</v>
      </c>
      <c r="C89" s="27" t="s">
        <v>134</v>
      </c>
      <c r="D89" s="32" t="s">
        <v>145</v>
      </c>
      <c r="E89" s="28">
        <v>1798638</v>
      </c>
      <c r="F89" s="28">
        <v>1798638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f t="shared" si="7"/>
        <v>1798638</v>
      </c>
    </row>
    <row r="90" spans="1:16" ht="38.25">
      <c r="A90" s="5" t="s">
        <v>146</v>
      </c>
      <c r="B90" s="5" t="s">
        <v>147</v>
      </c>
      <c r="C90" s="7"/>
      <c r="D90" s="34" t="s">
        <v>148</v>
      </c>
      <c r="E90" s="26">
        <v>1129374</v>
      </c>
      <c r="F90" s="26">
        <v>1129374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f t="shared" si="7"/>
        <v>1129374</v>
      </c>
    </row>
    <row r="91" spans="1:16" ht="15" customHeight="1">
      <c r="A91" s="13" t="s">
        <v>149</v>
      </c>
      <c r="B91" s="13" t="s">
        <v>151</v>
      </c>
      <c r="C91" s="27" t="s">
        <v>150</v>
      </c>
      <c r="D91" s="32" t="s">
        <v>152</v>
      </c>
      <c r="E91" s="28">
        <v>352798</v>
      </c>
      <c r="F91" s="28">
        <v>352798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f t="shared" si="7"/>
        <v>352798</v>
      </c>
    </row>
    <row r="92" spans="1:16" ht="25.5">
      <c r="A92" s="13" t="s">
        <v>153</v>
      </c>
      <c r="B92" s="13" t="s">
        <v>154</v>
      </c>
      <c r="C92" s="27" t="s">
        <v>150</v>
      </c>
      <c r="D92" s="32" t="s">
        <v>155</v>
      </c>
      <c r="E92" s="28">
        <v>576576</v>
      </c>
      <c r="F92" s="28">
        <v>576576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f t="shared" si="7"/>
        <v>576576</v>
      </c>
    </row>
    <row r="93" spans="1:16" ht="25.5">
      <c r="A93" s="13" t="s">
        <v>156</v>
      </c>
      <c r="B93" s="13" t="s">
        <v>157</v>
      </c>
      <c r="C93" s="27" t="s">
        <v>150</v>
      </c>
      <c r="D93" s="32" t="s">
        <v>158</v>
      </c>
      <c r="E93" s="28">
        <v>200000</v>
      </c>
      <c r="F93" s="28">
        <v>200000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f t="shared" si="7"/>
        <v>200000</v>
      </c>
    </row>
    <row r="94" spans="1:16" ht="25.5">
      <c r="A94" s="5" t="s">
        <v>159</v>
      </c>
      <c r="B94" s="5" t="s">
        <v>160</v>
      </c>
      <c r="C94" s="7"/>
      <c r="D94" s="34" t="s">
        <v>161</v>
      </c>
      <c r="E94" s="26">
        <v>52364431</v>
      </c>
      <c r="F94" s="26">
        <v>52364431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f t="shared" si="7"/>
        <v>52364431</v>
      </c>
    </row>
    <row r="95" spans="1:16" ht="12.75">
      <c r="A95" s="13" t="s">
        <v>162</v>
      </c>
      <c r="B95" s="13" t="s">
        <v>164</v>
      </c>
      <c r="C95" s="27" t="s">
        <v>163</v>
      </c>
      <c r="D95" s="32" t="s">
        <v>165</v>
      </c>
      <c r="E95" s="28">
        <v>435250</v>
      </c>
      <c r="F95" s="28">
        <v>435250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f t="shared" si="7"/>
        <v>435250</v>
      </c>
    </row>
    <row r="96" spans="1:16" ht="12.75">
      <c r="A96" s="13" t="s">
        <v>166</v>
      </c>
      <c r="B96" s="13" t="s">
        <v>167</v>
      </c>
      <c r="C96" s="27" t="s">
        <v>163</v>
      </c>
      <c r="D96" s="32" t="s">
        <v>168</v>
      </c>
      <c r="E96" s="28">
        <v>49880</v>
      </c>
      <c r="F96" s="28">
        <v>49880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f t="shared" si="7"/>
        <v>49880</v>
      </c>
    </row>
    <row r="97" spans="1:16" ht="12.75">
      <c r="A97" s="13" t="s">
        <v>169</v>
      </c>
      <c r="B97" s="13" t="s">
        <v>170</v>
      </c>
      <c r="C97" s="27" t="s">
        <v>163</v>
      </c>
      <c r="D97" s="32" t="s">
        <v>171</v>
      </c>
      <c r="E97" s="28">
        <v>21190360</v>
      </c>
      <c r="F97" s="28">
        <v>21190360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f t="shared" si="7"/>
        <v>21190360</v>
      </c>
    </row>
    <row r="98" spans="1:16" ht="12" customHeight="1">
      <c r="A98" s="13" t="s">
        <v>172</v>
      </c>
      <c r="B98" s="13" t="s">
        <v>173</v>
      </c>
      <c r="C98" s="27" t="s">
        <v>163</v>
      </c>
      <c r="D98" s="32" t="s">
        <v>174</v>
      </c>
      <c r="E98" s="28">
        <v>3016928</v>
      </c>
      <c r="F98" s="28">
        <v>3016928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f t="shared" si="7"/>
        <v>3016928</v>
      </c>
    </row>
    <row r="99" spans="1:16" ht="12.75">
      <c r="A99" s="13" t="s">
        <v>175</v>
      </c>
      <c r="B99" s="13" t="s">
        <v>176</v>
      </c>
      <c r="C99" s="27" t="s">
        <v>163</v>
      </c>
      <c r="D99" s="32" t="s">
        <v>177</v>
      </c>
      <c r="E99" s="28">
        <v>10055808</v>
      </c>
      <c r="F99" s="28">
        <v>10055808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f t="shared" si="7"/>
        <v>10055808</v>
      </c>
    </row>
    <row r="100" spans="1:16" ht="12.75">
      <c r="A100" s="13" t="s">
        <v>178</v>
      </c>
      <c r="B100" s="13" t="s">
        <v>179</v>
      </c>
      <c r="C100" s="27" t="s">
        <v>163</v>
      </c>
      <c r="D100" s="32" t="s">
        <v>180</v>
      </c>
      <c r="E100" s="28">
        <v>160246</v>
      </c>
      <c r="F100" s="28">
        <v>160246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f t="shared" si="7"/>
        <v>160246</v>
      </c>
    </row>
    <row r="101" spans="1:16" ht="12.75">
      <c r="A101" s="13" t="s">
        <v>181</v>
      </c>
      <c r="B101" s="13" t="s">
        <v>182</v>
      </c>
      <c r="C101" s="27" t="s">
        <v>163</v>
      </c>
      <c r="D101" s="32" t="s">
        <v>183</v>
      </c>
      <c r="E101" s="28">
        <v>17455959</v>
      </c>
      <c r="F101" s="28">
        <v>17455959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f t="shared" si="7"/>
        <v>17455959</v>
      </c>
    </row>
    <row r="102" spans="1:16" ht="51">
      <c r="A102" s="5" t="s">
        <v>184</v>
      </c>
      <c r="B102" s="5" t="s">
        <v>185</v>
      </c>
      <c r="C102" s="7"/>
      <c r="D102" s="34" t="s">
        <v>186</v>
      </c>
      <c r="E102" s="26">
        <v>11589682</v>
      </c>
      <c r="F102" s="26">
        <v>11589682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f t="shared" si="7"/>
        <v>11589682</v>
      </c>
    </row>
    <row r="103" spans="1:16" ht="25.5">
      <c r="A103" s="13" t="s">
        <v>187</v>
      </c>
      <c r="B103" s="13" t="s">
        <v>189</v>
      </c>
      <c r="C103" s="27" t="s">
        <v>188</v>
      </c>
      <c r="D103" s="32" t="s">
        <v>190</v>
      </c>
      <c r="E103" s="28">
        <v>9059210</v>
      </c>
      <c r="F103" s="28">
        <v>9059210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f t="shared" si="7"/>
        <v>9059210</v>
      </c>
    </row>
    <row r="104" spans="1:16" ht="25.5">
      <c r="A104" s="13" t="s">
        <v>191</v>
      </c>
      <c r="B104" s="13" t="s">
        <v>192</v>
      </c>
      <c r="C104" s="27" t="s">
        <v>188</v>
      </c>
      <c r="D104" s="32" t="s">
        <v>193</v>
      </c>
      <c r="E104" s="28">
        <v>1430668</v>
      </c>
      <c r="F104" s="28">
        <v>1430668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f t="shared" si="7"/>
        <v>1430668</v>
      </c>
    </row>
    <row r="105" spans="1:16" ht="25.5">
      <c r="A105" s="13" t="s">
        <v>194</v>
      </c>
      <c r="B105" s="13" t="s">
        <v>195</v>
      </c>
      <c r="C105" s="27" t="s">
        <v>188</v>
      </c>
      <c r="D105" s="32" t="s">
        <v>196</v>
      </c>
      <c r="E105" s="28">
        <v>986652</v>
      </c>
      <c r="F105" s="28">
        <v>986652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f t="shared" si="7"/>
        <v>986652</v>
      </c>
    </row>
    <row r="106" spans="1:16" ht="26.25" customHeight="1">
      <c r="A106" s="13" t="s">
        <v>197</v>
      </c>
      <c r="B106" s="13" t="s">
        <v>198</v>
      </c>
      <c r="C106" s="27" t="s">
        <v>163</v>
      </c>
      <c r="D106" s="32" t="s">
        <v>199</v>
      </c>
      <c r="E106" s="28">
        <v>64032</v>
      </c>
      <c r="F106" s="28">
        <v>64032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f t="shared" si="7"/>
        <v>64032</v>
      </c>
    </row>
    <row r="107" spans="1:16" ht="38.25">
      <c r="A107" s="13" t="s">
        <v>200</v>
      </c>
      <c r="B107" s="13" t="s">
        <v>201</v>
      </c>
      <c r="C107" s="27" t="s">
        <v>188</v>
      </c>
      <c r="D107" s="32" t="s">
        <v>202</v>
      </c>
      <c r="E107" s="28">
        <v>49120</v>
      </c>
      <c r="F107" s="28">
        <v>49120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f t="shared" si="7"/>
        <v>49120</v>
      </c>
    </row>
    <row r="108" spans="1:16" ht="25.5" customHeight="1">
      <c r="A108" s="5" t="s">
        <v>203</v>
      </c>
      <c r="B108" s="5" t="s">
        <v>204</v>
      </c>
      <c r="C108" s="7"/>
      <c r="D108" s="34" t="s">
        <v>205</v>
      </c>
      <c r="E108" s="26">
        <v>4533046</v>
      </c>
      <c r="F108" s="26">
        <v>4533046</v>
      </c>
      <c r="G108" s="26">
        <v>3359395</v>
      </c>
      <c r="H108" s="26">
        <v>111621</v>
      </c>
      <c r="I108" s="26">
        <v>0</v>
      </c>
      <c r="J108" s="26">
        <v>593600</v>
      </c>
      <c r="K108" s="26">
        <v>53600</v>
      </c>
      <c r="L108" s="26">
        <v>42300</v>
      </c>
      <c r="M108" s="26">
        <v>500</v>
      </c>
      <c r="N108" s="26">
        <v>540000</v>
      </c>
      <c r="O108" s="26">
        <v>540000</v>
      </c>
      <c r="P108" s="26">
        <f t="shared" si="7"/>
        <v>5126646</v>
      </c>
    </row>
    <row r="109" spans="1:16" ht="25.5" customHeight="1">
      <c r="A109" s="13" t="s">
        <v>206</v>
      </c>
      <c r="B109" s="13" t="s">
        <v>207</v>
      </c>
      <c r="C109" s="27" t="s">
        <v>94</v>
      </c>
      <c r="D109" s="32" t="s">
        <v>208</v>
      </c>
      <c r="E109" s="28">
        <v>4533046</v>
      </c>
      <c r="F109" s="28">
        <v>4533046</v>
      </c>
      <c r="G109" s="28">
        <v>3359395</v>
      </c>
      <c r="H109" s="28">
        <v>111621</v>
      </c>
      <c r="I109" s="28">
        <v>0</v>
      </c>
      <c r="J109" s="28">
        <v>593600</v>
      </c>
      <c r="K109" s="28">
        <v>53600</v>
      </c>
      <c r="L109" s="28">
        <v>42300</v>
      </c>
      <c r="M109" s="28">
        <v>500</v>
      </c>
      <c r="N109" s="28">
        <v>540000</v>
      </c>
      <c r="O109" s="28">
        <v>540000</v>
      </c>
      <c r="P109" s="28">
        <f aca="true" t="shared" si="11" ref="P109:P148">E109+J109</f>
        <v>5126646</v>
      </c>
    </row>
    <row r="110" spans="1:16" ht="12.75">
      <c r="A110" s="13"/>
      <c r="B110" s="13"/>
      <c r="C110" s="27"/>
      <c r="D110" s="35" t="s">
        <v>371</v>
      </c>
      <c r="E110" s="12">
        <v>668161</v>
      </c>
      <c r="F110" s="12">
        <v>668161</v>
      </c>
      <c r="G110" s="12">
        <v>494860</v>
      </c>
      <c r="H110" s="12">
        <v>27125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f t="shared" si="11"/>
        <v>668161</v>
      </c>
    </row>
    <row r="111" spans="1:16" ht="12.75">
      <c r="A111" s="5" t="s">
        <v>209</v>
      </c>
      <c r="B111" s="5" t="s">
        <v>210</v>
      </c>
      <c r="C111" s="7"/>
      <c r="D111" s="34" t="s">
        <v>211</v>
      </c>
      <c r="E111" s="26">
        <v>835850</v>
      </c>
      <c r="F111" s="26">
        <v>835850</v>
      </c>
      <c r="G111" s="26">
        <v>631417</v>
      </c>
      <c r="H111" s="26">
        <v>30319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f t="shared" si="11"/>
        <v>835850</v>
      </c>
    </row>
    <row r="112" spans="1:16" ht="25.5">
      <c r="A112" s="13" t="s">
        <v>212</v>
      </c>
      <c r="B112" s="13" t="s">
        <v>213</v>
      </c>
      <c r="C112" s="27" t="s">
        <v>163</v>
      </c>
      <c r="D112" s="32" t="s">
        <v>214</v>
      </c>
      <c r="E112" s="28">
        <v>835850</v>
      </c>
      <c r="F112" s="28">
        <v>835850</v>
      </c>
      <c r="G112" s="28">
        <v>631417</v>
      </c>
      <c r="H112" s="28">
        <v>30319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f t="shared" si="11"/>
        <v>835850</v>
      </c>
    </row>
    <row r="113" spans="1:16" ht="42.75" customHeight="1">
      <c r="A113" s="5" t="s">
        <v>215</v>
      </c>
      <c r="B113" s="5" t="s">
        <v>216</v>
      </c>
      <c r="C113" s="8" t="s">
        <v>188</v>
      </c>
      <c r="D113" s="34" t="s">
        <v>217</v>
      </c>
      <c r="E113" s="26">
        <v>161050</v>
      </c>
      <c r="F113" s="26">
        <v>161050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f t="shared" si="11"/>
        <v>161050</v>
      </c>
    </row>
    <row r="114" spans="1:16" ht="12.75">
      <c r="A114" s="5"/>
      <c r="B114" s="5"/>
      <c r="C114" s="8"/>
      <c r="D114" s="35" t="s">
        <v>371</v>
      </c>
      <c r="E114" s="12">
        <v>18650</v>
      </c>
      <c r="F114" s="12">
        <v>18650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f t="shared" si="11"/>
        <v>18650</v>
      </c>
    </row>
    <row r="115" spans="1:16" ht="12.75">
      <c r="A115" s="5" t="s">
        <v>218</v>
      </c>
      <c r="B115" s="5" t="s">
        <v>219</v>
      </c>
      <c r="C115" s="7"/>
      <c r="D115" s="34" t="s">
        <v>220</v>
      </c>
      <c r="E115" s="26">
        <v>130000</v>
      </c>
      <c r="F115" s="26">
        <v>130000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f t="shared" si="11"/>
        <v>130000</v>
      </c>
    </row>
    <row r="116" spans="1:16" ht="25.5">
      <c r="A116" s="13" t="s">
        <v>221</v>
      </c>
      <c r="B116" s="13" t="s">
        <v>222</v>
      </c>
      <c r="C116" s="27" t="s">
        <v>130</v>
      </c>
      <c r="D116" s="32" t="s">
        <v>223</v>
      </c>
      <c r="E116" s="28">
        <v>130000</v>
      </c>
      <c r="F116" s="28">
        <v>130000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f t="shared" si="11"/>
        <v>130000</v>
      </c>
    </row>
    <row r="117" spans="1:16" ht="25.5">
      <c r="A117" s="5" t="s">
        <v>224</v>
      </c>
      <c r="B117" s="5" t="s">
        <v>225</v>
      </c>
      <c r="C117" s="7"/>
      <c r="D117" s="34" t="s">
        <v>226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690368</v>
      </c>
      <c r="K117" s="26">
        <v>0</v>
      </c>
      <c r="L117" s="26">
        <v>0</v>
      </c>
      <c r="M117" s="26">
        <v>0</v>
      </c>
      <c r="N117" s="26">
        <v>690368</v>
      </c>
      <c r="O117" s="26">
        <v>690368</v>
      </c>
      <c r="P117" s="26">
        <f t="shared" si="11"/>
        <v>690368</v>
      </c>
    </row>
    <row r="118" spans="1:16" ht="51">
      <c r="A118" s="13" t="s">
        <v>227</v>
      </c>
      <c r="B118" s="13" t="s">
        <v>228</v>
      </c>
      <c r="C118" s="27" t="s">
        <v>134</v>
      </c>
      <c r="D118" s="32" t="s">
        <v>229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690368</v>
      </c>
      <c r="K118" s="28">
        <v>0</v>
      </c>
      <c r="L118" s="28">
        <v>0</v>
      </c>
      <c r="M118" s="28">
        <v>0</v>
      </c>
      <c r="N118" s="28">
        <v>690368</v>
      </c>
      <c r="O118" s="28">
        <v>690368</v>
      </c>
      <c r="P118" s="28">
        <f t="shared" si="11"/>
        <v>690368</v>
      </c>
    </row>
    <row r="119" spans="1:16" ht="51">
      <c r="A119" s="5" t="s">
        <v>230</v>
      </c>
      <c r="B119" s="5" t="s">
        <v>231</v>
      </c>
      <c r="C119" s="8" t="s">
        <v>163</v>
      </c>
      <c r="D119" s="34" t="s">
        <v>232</v>
      </c>
      <c r="E119" s="26">
        <v>2218206</v>
      </c>
      <c r="F119" s="26">
        <v>2218206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f t="shared" si="11"/>
        <v>2218206</v>
      </c>
    </row>
    <row r="120" spans="1:16" ht="12.75">
      <c r="A120" s="5" t="s">
        <v>233</v>
      </c>
      <c r="B120" s="5" t="s">
        <v>234</v>
      </c>
      <c r="C120" s="7"/>
      <c r="D120" s="34" t="s">
        <v>235</v>
      </c>
      <c r="E120" s="26">
        <v>1021531</v>
      </c>
      <c r="F120" s="26">
        <v>1021531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f t="shared" si="11"/>
        <v>1021531</v>
      </c>
    </row>
    <row r="121" spans="1:16" ht="12.75">
      <c r="A121" s="13" t="s">
        <v>236</v>
      </c>
      <c r="B121" s="13" t="s">
        <v>237</v>
      </c>
      <c r="C121" s="27" t="s">
        <v>98</v>
      </c>
      <c r="D121" s="32" t="s">
        <v>238</v>
      </c>
      <c r="E121" s="28">
        <v>1021531</v>
      </c>
      <c r="F121" s="28">
        <v>1021531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f t="shared" si="11"/>
        <v>1021531</v>
      </c>
    </row>
    <row r="122" spans="1:16" ht="12.75">
      <c r="A122" s="13"/>
      <c r="B122" s="18" t="s">
        <v>363</v>
      </c>
      <c r="C122" s="19"/>
      <c r="D122" s="33" t="s">
        <v>350</v>
      </c>
      <c r="E122" s="28">
        <f>E123</f>
        <v>0</v>
      </c>
      <c r="F122" s="28">
        <f aca="true" t="shared" si="12" ref="F122:P122">F123</f>
        <v>0</v>
      </c>
      <c r="G122" s="28">
        <f t="shared" si="12"/>
        <v>0</v>
      </c>
      <c r="H122" s="28">
        <f t="shared" si="12"/>
        <v>0</v>
      </c>
      <c r="I122" s="28">
        <f t="shared" si="12"/>
        <v>0</v>
      </c>
      <c r="J122" s="28">
        <f t="shared" si="12"/>
        <v>81000</v>
      </c>
      <c r="K122" s="28">
        <f t="shared" si="12"/>
        <v>0</v>
      </c>
      <c r="L122" s="28">
        <f t="shared" si="12"/>
        <v>0</v>
      </c>
      <c r="M122" s="28">
        <f t="shared" si="12"/>
        <v>0</v>
      </c>
      <c r="N122" s="28">
        <f t="shared" si="12"/>
        <v>81000</v>
      </c>
      <c r="O122" s="28">
        <f t="shared" si="12"/>
        <v>81000</v>
      </c>
      <c r="P122" s="28">
        <f t="shared" si="12"/>
        <v>81000</v>
      </c>
    </row>
    <row r="123" spans="1:16" ht="12.75">
      <c r="A123" s="5" t="s">
        <v>239</v>
      </c>
      <c r="B123" s="5" t="s">
        <v>68</v>
      </c>
      <c r="C123" s="7"/>
      <c r="D123" s="34" t="s">
        <v>69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81000</v>
      </c>
      <c r="K123" s="26">
        <v>0</v>
      </c>
      <c r="L123" s="26">
        <v>0</v>
      </c>
      <c r="M123" s="26">
        <v>0</v>
      </c>
      <c r="N123" s="26">
        <v>81000</v>
      </c>
      <c r="O123" s="26">
        <v>81000</v>
      </c>
      <c r="P123" s="26">
        <f t="shared" si="11"/>
        <v>81000</v>
      </c>
    </row>
    <row r="124" spans="1:16" ht="12.75">
      <c r="A124" s="13" t="s">
        <v>240</v>
      </c>
      <c r="B124" s="13" t="s">
        <v>241</v>
      </c>
      <c r="C124" s="27" t="s">
        <v>64</v>
      </c>
      <c r="D124" s="32" t="s">
        <v>242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81000</v>
      </c>
      <c r="K124" s="28">
        <v>0</v>
      </c>
      <c r="L124" s="28">
        <v>0</v>
      </c>
      <c r="M124" s="28">
        <v>0</v>
      </c>
      <c r="N124" s="28">
        <v>81000</v>
      </c>
      <c r="O124" s="28">
        <v>81000</v>
      </c>
      <c r="P124" s="28">
        <f t="shared" si="11"/>
        <v>81000</v>
      </c>
    </row>
    <row r="125" spans="1:16" ht="25.5">
      <c r="A125" s="5" t="s">
        <v>243</v>
      </c>
      <c r="B125" s="6"/>
      <c r="C125" s="7"/>
      <c r="D125" s="38" t="s">
        <v>376</v>
      </c>
      <c r="E125" s="26">
        <v>2210652</v>
      </c>
      <c r="F125" s="26">
        <v>2210652</v>
      </c>
      <c r="G125" s="26">
        <v>1368799</v>
      </c>
      <c r="H125" s="26">
        <v>160120</v>
      </c>
      <c r="I125" s="26">
        <v>0</v>
      </c>
      <c r="J125" s="26">
        <v>82000</v>
      </c>
      <c r="K125" s="26">
        <v>0</v>
      </c>
      <c r="L125" s="26">
        <v>0</v>
      </c>
      <c r="M125" s="26">
        <v>0</v>
      </c>
      <c r="N125" s="26">
        <v>82000</v>
      </c>
      <c r="O125" s="26">
        <v>82000</v>
      </c>
      <c r="P125" s="26">
        <f t="shared" si="11"/>
        <v>2292652</v>
      </c>
    </row>
    <row r="126" spans="1:16" ht="25.5">
      <c r="A126" s="5" t="s">
        <v>244</v>
      </c>
      <c r="B126" s="6"/>
      <c r="C126" s="7"/>
      <c r="D126" s="38" t="s">
        <v>377</v>
      </c>
      <c r="E126" s="26">
        <v>2210652</v>
      </c>
      <c r="F126" s="26">
        <v>2210652</v>
      </c>
      <c r="G126" s="26">
        <v>1368799</v>
      </c>
      <c r="H126" s="26">
        <v>160120</v>
      </c>
      <c r="I126" s="26">
        <v>0</v>
      </c>
      <c r="J126" s="26">
        <v>82000</v>
      </c>
      <c r="K126" s="26">
        <v>0</v>
      </c>
      <c r="L126" s="26">
        <v>0</v>
      </c>
      <c r="M126" s="26">
        <v>0</v>
      </c>
      <c r="N126" s="26">
        <v>82000</v>
      </c>
      <c r="O126" s="26">
        <v>82000</v>
      </c>
      <c r="P126" s="26">
        <f t="shared" si="11"/>
        <v>2292652</v>
      </c>
    </row>
    <row r="127" spans="1:16" ht="12.75">
      <c r="A127" s="5"/>
      <c r="B127" s="20">
        <v>3000</v>
      </c>
      <c r="C127" s="21"/>
      <c r="D127" s="31" t="s">
        <v>375</v>
      </c>
      <c r="E127" s="26">
        <f>E128</f>
        <v>2210652</v>
      </c>
      <c r="F127" s="26">
        <f aca="true" t="shared" si="13" ref="F127:P127">F128</f>
        <v>2210652</v>
      </c>
      <c r="G127" s="26">
        <f t="shared" si="13"/>
        <v>1368799</v>
      </c>
      <c r="H127" s="26">
        <f t="shared" si="13"/>
        <v>160120</v>
      </c>
      <c r="I127" s="26">
        <f t="shared" si="13"/>
        <v>0</v>
      </c>
      <c r="J127" s="26">
        <f t="shared" si="13"/>
        <v>82000</v>
      </c>
      <c r="K127" s="26">
        <f t="shared" si="13"/>
        <v>0</v>
      </c>
      <c r="L127" s="26">
        <f t="shared" si="13"/>
        <v>0</v>
      </c>
      <c r="M127" s="26">
        <f t="shared" si="13"/>
        <v>0</v>
      </c>
      <c r="N127" s="26">
        <f t="shared" si="13"/>
        <v>82000</v>
      </c>
      <c r="O127" s="26">
        <f t="shared" si="13"/>
        <v>82000</v>
      </c>
      <c r="P127" s="26">
        <f t="shared" si="13"/>
        <v>2292652</v>
      </c>
    </row>
    <row r="128" spans="1:16" ht="12.75">
      <c r="A128" s="5" t="s">
        <v>245</v>
      </c>
      <c r="B128" s="5" t="s">
        <v>246</v>
      </c>
      <c r="C128" s="7"/>
      <c r="D128" s="34" t="s">
        <v>247</v>
      </c>
      <c r="E128" s="26">
        <v>2210652</v>
      </c>
      <c r="F128" s="26">
        <v>2210652</v>
      </c>
      <c r="G128" s="26">
        <v>1368799</v>
      </c>
      <c r="H128" s="26">
        <v>160120</v>
      </c>
      <c r="I128" s="26">
        <v>0</v>
      </c>
      <c r="J128" s="26">
        <v>82000</v>
      </c>
      <c r="K128" s="26">
        <v>0</v>
      </c>
      <c r="L128" s="26">
        <v>0</v>
      </c>
      <c r="M128" s="26">
        <v>0</v>
      </c>
      <c r="N128" s="26">
        <v>82000</v>
      </c>
      <c r="O128" s="26">
        <v>82000</v>
      </c>
      <c r="P128" s="26">
        <f t="shared" si="11"/>
        <v>2292652</v>
      </c>
    </row>
    <row r="129" spans="1:16" ht="25.5">
      <c r="A129" s="13" t="s">
        <v>248</v>
      </c>
      <c r="B129" s="13" t="s">
        <v>249</v>
      </c>
      <c r="C129" s="27" t="s">
        <v>163</v>
      </c>
      <c r="D129" s="32" t="s">
        <v>250</v>
      </c>
      <c r="E129" s="28">
        <v>2210652</v>
      </c>
      <c r="F129" s="28">
        <v>2210652</v>
      </c>
      <c r="G129" s="28">
        <v>1368799</v>
      </c>
      <c r="H129" s="28">
        <v>160120</v>
      </c>
      <c r="I129" s="28">
        <v>0</v>
      </c>
      <c r="J129" s="28">
        <v>82000</v>
      </c>
      <c r="K129" s="28">
        <v>0</v>
      </c>
      <c r="L129" s="28">
        <v>0</v>
      </c>
      <c r="M129" s="28">
        <v>0</v>
      </c>
      <c r="N129" s="28">
        <v>82000</v>
      </c>
      <c r="O129" s="28">
        <v>82000</v>
      </c>
      <c r="P129" s="28">
        <f t="shared" si="11"/>
        <v>2292652</v>
      </c>
    </row>
    <row r="130" spans="1:16" ht="25.5">
      <c r="A130" s="5" t="s">
        <v>251</v>
      </c>
      <c r="B130" s="6"/>
      <c r="C130" s="7"/>
      <c r="D130" s="39" t="s">
        <v>378</v>
      </c>
      <c r="E130" s="26">
        <v>9603488</v>
      </c>
      <c r="F130" s="26">
        <v>9603488</v>
      </c>
      <c r="G130" s="26">
        <v>5825600</v>
      </c>
      <c r="H130" s="26">
        <v>1627130</v>
      </c>
      <c r="I130" s="26">
        <v>0</v>
      </c>
      <c r="J130" s="26">
        <v>1276732</v>
      </c>
      <c r="K130" s="26">
        <v>259640</v>
      </c>
      <c r="L130" s="26">
        <v>68700</v>
      </c>
      <c r="M130" s="26">
        <v>0</v>
      </c>
      <c r="N130" s="26">
        <v>1017092</v>
      </c>
      <c r="O130" s="26">
        <v>1017092</v>
      </c>
      <c r="P130" s="26">
        <f t="shared" si="11"/>
        <v>10880220</v>
      </c>
    </row>
    <row r="131" spans="1:16" ht="25.5">
      <c r="A131" s="5" t="s">
        <v>252</v>
      </c>
      <c r="B131" s="6"/>
      <c r="C131" s="7"/>
      <c r="D131" s="39" t="s">
        <v>379</v>
      </c>
      <c r="E131" s="26">
        <v>9603488</v>
      </c>
      <c r="F131" s="26">
        <v>9603488</v>
      </c>
      <c r="G131" s="26">
        <v>5825600</v>
      </c>
      <c r="H131" s="26">
        <v>1627130</v>
      </c>
      <c r="I131" s="26">
        <v>0</v>
      </c>
      <c r="J131" s="26">
        <v>1276732</v>
      </c>
      <c r="K131" s="26">
        <v>259640</v>
      </c>
      <c r="L131" s="26">
        <v>68700</v>
      </c>
      <c r="M131" s="26">
        <v>0</v>
      </c>
      <c r="N131" s="26">
        <v>1017092</v>
      </c>
      <c r="O131" s="26">
        <v>1017092</v>
      </c>
      <c r="P131" s="26">
        <f t="shared" si="11"/>
        <v>10880220</v>
      </c>
    </row>
    <row r="132" spans="1:16" ht="12.75">
      <c r="A132" s="5"/>
      <c r="B132" s="20">
        <v>1000</v>
      </c>
      <c r="C132" s="21"/>
      <c r="D132" s="31" t="s">
        <v>368</v>
      </c>
      <c r="E132" s="26">
        <f>E133</f>
        <v>2891276</v>
      </c>
      <c r="F132" s="26">
        <f aca="true" t="shared" si="14" ref="F132:P132">F133</f>
        <v>2891276</v>
      </c>
      <c r="G132" s="26">
        <f t="shared" si="14"/>
        <v>2262000</v>
      </c>
      <c r="H132" s="26">
        <f t="shared" si="14"/>
        <v>104276</v>
      </c>
      <c r="I132" s="26">
        <f t="shared" si="14"/>
        <v>0</v>
      </c>
      <c r="J132" s="26">
        <f t="shared" si="14"/>
        <v>194010</v>
      </c>
      <c r="K132" s="26">
        <f t="shared" si="14"/>
        <v>116010</v>
      </c>
      <c r="L132" s="26">
        <f t="shared" si="14"/>
        <v>0</v>
      </c>
      <c r="M132" s="26">
        <f t="shared" si="14"/>
        <v>0</v>
      </c>
      <c r="N132" s="26">
        <f t="shared" si="14"/>
        <v>78000</v>
      </c>
      <c r="O132" s="26">
        <f t="shared" si="14"/>
        <v>78000</v>
      </c>
      <c r="P132" s="26">
        <f t="shared" si="14"/>
        <v>3085286</v>
      </c>
    </row>
    <row r="133" spans="1:16" ht="25.5">
      <c r="A133" s="5" t="s">
        <v>253</v>
      </c>
      <c r="B133" s="5" t="s">
        <v>254</v>
      </c>
      <c r="C133" s="8" t="s">
        <v>97</v>
      </c>
      <c r="D133" s="34" t="s">
        <v>255</v>
      </c>
      <c r="E133" s="26">
        <v>2891276</v>
      </c>
      <c r="F133" s="26">
        <v>2891276</v>
      </c>
      <c r="G133" s="26">
        <v>2262000</v>
      </c>
      <c r="H133" s="26">
        <v>104276</v>
      </c>
      <c r="I133" s="26">
        <v>0</v>
      </c>
      <c r="J133" s="26">
        <v>194010</v>
      </c>
      <c r="K133" s="26">
        <v>116010</v>
      </c>
      <c r="L133" s="26">
        <v>0</v>
      </c>
      <c r="M133" s="26">
        <v>0</v>
      </c>
      <c r="N133" s="26">
        <v>78000</v>
      </c>
      <c r="O133" s="26">
        <v>78000</v>
      </c>
      <c r="P133" s="26">
        <f t="shared" si="11"/>
        <v>3085286</v>
      </c>
    </row>
    <row r="134" spans="1:16" ht="12.75">
      <c r="A134" s="5"/>
      <c r="B134" s="5"/>
      <c r="C134" s="8"/>
      <c r="D134" s="35" t="s">
        <v>371</v>
      </c>
      <c r="E134" s="12">
        <v>338142</v>
      </c>
      <c r="F134" s="12">
        <v>338142</v>
      </c>
      <c r="G134" s="12">
        <v>217680</v>
      </c>
      <c r="H134" s="12">
        <v>72576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f t="shared" si="11"/>
        <v>338142</v>
      </c>
    </row>
    <row r="135" spans="1:16" ht="12.75">
      <c r="A135" s="5"/>
      <c r="B135" s="20">
        <v>4000</v>
      </c>
      <c r="C135" s="21"/>
      <c r="D135" s="31" t="s">
        <v>380</v>
      </c>
      <c r="E135" s="16">
        <f>E136+E137+E138+E139</f>
        <v>6712212</v>
      </c>
      <c r="F135" s="16">
        <f aca="true" t="shared" si="15" ref="F135:P135">F136+F137+F138+F139</f>
        <v>6712212</v>
      </c>
      <c r="G135" s="16">
        <f t="shared" si="15"/>
        <v>3563600</v>
      </c>
      <c r="H135" s="16">
        <f t="shared" si="15"/>
        <v>1522854</v>
      </c>
      <c r="I135" s="16">
        <f t="shared" si="15"/>
        <v>0</v>
      </c>
      <c r="J135" s="16">
        <f t="shared" si="15"/>
        <v>1082722</v>
      </c>
      <c r="K135" s="16">
        <f t="shared" si="15"/>
        <v>143630</v>
      </c>
      <c r="L135" s="16">
        <f t="shared" si="15"/>
        <v>68700</v>
      </c>
      <c r="M135" s="16">
        <f t="shared" si="15"/>
        <v>0</v>
      </c>
      <c r="N135" s="16">
        <f t="shared" si="15"/>
        <v>939092</v>
      </c>
      <c r="O135" s="16">
        <f t="shared" si="15"/>
        <v>939092</v>
      </c>
      <c r="P135" s="16">
        <f t="shared" si="15"/>
        <v>7794934</v>
      </c>
    </row>
    <row r="136" spans="1:16" ht="12.75">
      <c r="A136" s="5" t="s">
        <v>256</v>
      </c>
      <c r="B136" s="5" t="s">
        <v>258</v>
      </c>
      <c r="C136" s="8" t="s">
        <v>257</v>
      </c>
      <c r="D136" s="34" t="s">
        <v>259</v>
      </c>
      <c r="E136" s="26">
        <v>1239573</v>
      </c>
      <c r="F136" s="26">
        <v>1239573</v>
      </c>
      <c r="G136" s="26">
        <v>727000</v>
      </c>
      <c r="H136" s="26">
        <v>317465</v>
      </c>
      <c r="I136" s="26">
        <v>0</v>
      </c>
      <c r="J136" s="26">
        <v>30692</v>
      </c>
      <c r="K136" s="26">
        <v>3600</v>
      </c>
      <c r="L136" s="26">
        <v>0</v>
      </c>
      <c r="M136" s="26">
        <v>0</v>
      </c>
      <c r="N136" s="26">
        <v>27092</v>
      </c>
      <c r="O136" s="26">
        <v>27092</v>
      </c>
      <c r="P136" s="26">
        <f t="shared" si="11"/>
        <v>1270265</v>
      </c>
    </row>
    <row r="137" spans="1:16" ht="12.75">
      <c r="A137" s="5" t="s">
        <v>260</v>
      </c>
      <c r="B137" s="5" t="s">
        <v>261</v>
      </c>
      <c r="C137" s="8" t="s">
        <v>257</v>
      </c>
      <c r="D137" s="34" t="s">
        <v>262</v>
      </c>
      <c r="E137" s="26">
        <v>2870010</v>
      </c>
      <c r="F137" s="26">
        <v>2870010</v>
      </c>
      <c r="G137" s="26">
        <v>1132600</v>
      </c>
      <c r="H137" s="26">
        <v>884110</v>
      </c>
      <c r="I137" s="26">
        <v>0</v>
      </c>
      <c r="J137" s="26">
        <v>66690</v>
      </c>
      <c r="K137" s="26">
        <v>8690</v>
      </c>
      <c r="L137" s="26">
        <v>0</v>
      </c>
      <c r="M137" s="26">
        <v>0</v>
      </c>
      <c r="N137" s="26">
        <v>58000</v>
      </c>
      <c r="O137" s="26">
        <v>58000</v>
      </c>
      <c r="P137" s="26">
        <f t="shared" si="11"/>
        <v>2936700</v>
      </c>
    </row>
    <row r="138" spans="1:16" ht="25.5">
      <c r="A138" s="5" t="s">
        <v>263</v>
      </c>
      <c r="B138" s="5" t="s">
        <v>265</v>
      </c>
      <c r="C138" s="8" t="s">
        <v>264</v>
      </c>
      <c r="D138" s="34" t="s">
        <v>266</v>
      </c>
      <c r="E138" s="26">
        <v>2202529</v>
      </c>
      <c r="F138" s="26">
        <v>2202529</v>
      </c>
      <c r="G138" s="26">
        <v>1418700</v>
      </c>
      <c r="H138" s="26">
        <v>321279</v>
      </c>
      <c r="I138" s="26">
        <v>0</v>
      </c>
      <c r="J138" s="26">
        <v>985340</v>
      </c>
      <c r="K138" s="26">
        <v>131340</v>
      </c>
      <c r="L138" s="26">
        <v>68700</v>
      </c>
      <c r="M138" s="26">
        <v>0</v>
      </c>
      <c r="N138" s="26">
        <v>854000</v>
      </c>
      <c r="O138" s="26">
        <v>854000</v>
      </c>
      <c r="P138" s="26">
        <f t="shared" si="11"/>
        <v>3187869</v>
      </c>
    </row>
    <row r="139" spans="1:16" ht="12.75">
      <c r="A139" s="5" t="s">
        <v>267</v>
      </c>
      <c r="B139" s="5" t="s">
        <v>268</v>
      </c>
      <c r="C139" s="7"/>
      <c r="D139" s="34" t="s">
        <v>269</v>
      </c>
      <c r="E139" s="26">
        <v>400100</v>
      </c>
      <c r="F139" s="26">
        <v>400100</v>
      </c>
      <c r="G139" s="26">
        <v>285300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f t="shared" si="11"/>
        <v>400100</v>
      </c>
    </row>
    <row r="140" spans="1:16" ht="15.75" customHeight="1">
      <c r="A140" s="13" t="s">
        <v>270</v>
      </c>
      <c r="B140" s="13" t="s">
        <v>272</v>
      </c>
      <c r="C140" s="27" t="s">
        <v>271</v>
      </c>
      <c r="D140" s="32" t="s">
        <v>273</v>
      </c>
      <c r="E140" s="28">
        <v>380100</v>
      </c>
      <c r="F140" s="28">
        <v>380100</v>
      </c>
      <c r="G140" s="28">
        <v>285300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f t="shared" si="11"/>
        <v>380100</v>
      </c>
    </row>
    <row r="141" spans="1:16" ht="12.75">
      <c r="A141" s="13" t="s">
        <v>274</v>
      </c>
      <c r="B141" s="13" t="s">
        <v>275</v>
      </c>
      <c r="C141" s="27" t="s">
        <v>271</v>
      </c>
      <c r="D141" s="32" t="s">
        <v>276</v>
      </c>
      <c r="E141" s="28">
        <v>20000</v>
      </c>
      <c r="F141" s="28">
        <v>20000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f t="shared" si="11"/>
        <v>20000</v>
      </c>
    </row>
    <row r="142" spans="1:16" ht="25.5">
      <c r="A142" s="5" t="s">
        <v>277</v>
      </c>
      <c r="B142" s="6"/>
      <c r="C142" s="7"/>
      <c r="D142" s="38" t="s">
        <v>381</v>
      </c>
      <c r="E142" s="26">
        <v>4301156</v>
      </c>
      <c r="F142" s="26">
        <v>4301156</v>
      </c>
      <c r="G142" s="26">
        <v>2236234</v>
      </c>
      <c r="H142" s="26">
        <v>294305</v>
      </c>
      <c r="I142" s="26">
        <v>0</v>
      </c>
      <c r="J142" s="26">
        <v>35000</v>
      </c>
      <c r="K142" s="26">
        <v>0</v>
      </c>
      <c r="L142" s="26">
        <v>0</v>
      </c>
      <c r="M142" s="26">
        <v>0</v>
      </c>
      <c r="N142" s="26">
        <v>35000</v>
      </c>
      <c r="O142" s="26">
        <v>35000</v>
      </c>
      <c r="P142" s="26">
        <f t="shared" si="11"/>
        <v>4336156</v>
      </c>
    </row>
    <row r="143" spans="1:16" ht="25.5">
      <c r="A143" s="5" t="s">
        <v>278</v>
      </c>
      <c r="B143" s="6"/>
      <c r="C143" s="7"/>
      <c r="D143" s="38" t="s">
        <v>382</v>
      </c>
      <c r="E143" s="26">
        <v>4301156</v>
      </c>
      <c r="F143" s="26">
        <v>4301156</v>
      </c>
      <c r="G143" s="26">
        <v>2236234</v>
      </c>
      <c r="H143" s="26">
        <v>294305</v>
      </c>
      <c r="I143" s="26">
        <v>0</v>
      </c>
      <c r="J143" s="26">
        <v>35000</v>
      </c>
      <c r="K143" s="26">
        <v>0</v>
      </c>
      <c r="L143" s="26">
        <v>0</v>
      </c>
      <c r="M143" s="26">
        <v>0</v>
      </c>
      <c r="N143" s="26">
        <v>35000</v>
      </c>
      <c r="O143" s="26">
        <v>35000</v>
      </c>
      <c r="P143" s="26">
        <f t="shared" si="11"/>
        <v>4336156</v>
      </c>
    </row>
    <row r="144" spans="1:16" ht="12.75">
      <c r="A144" s="5"/>
      <c r="B144" s="20">
        <v>3000</v>
      </c>
      <c r="C144" s="21"/>
      <c r="D144" s="31" t="s">
        <v>375</v>
      </c>
      <c r="E144" s="26">
        <f>E145+E148</f>
        <v>1234165</v>
      </c>
      <c r="F144" s="26">
        <f aca="true" t="shared" si="16" ref="F144:P144">F145+F148</f>
        <v>1234165</v>
      </c>
      <c r="G144" s="26">
        <f t="shared" si="16"/>
        <v>599562</v>
      </c>
      <c r="H144" s="26">
        <f t="shared" si="16"/>
        <v>181988</v>
      </c>
      <c r="I144" s="26">
        <f t="shared" si="16"/>
        <v>0</v>
      </c>
      <c r="J144" s="26">
        <f t="shared" si="16"/>
        <v>35000</v>
      </c>
      <c r="K144" s="26">
        <f t="shared" si="16"/>
        <v>0</v>
      </c>
      <c r="L144" s="26">
        <f t="shared" si="16"/>
        <v>0</v>
      </c>
      <c r="M144" s="26">
        <f t="shared" si="16"/>
        <v>0</v>
      </c>
      <c r="N144" s="26">
        <f t="shared" si="16"/>
        <v>35000</v>
      </c>
      <c r="O144" s="26">
        <f t="shared" si="16"/>
        <v>35000</v>
      </c>
      <c r="P144" s="26">
        <f t="shared" si="16"/>
        <v>1269165</v>
      </c>
    </row>
    <row r="145" spans="1:16" ht="12.75">
      <c r="A145" s="5" t="s">
        <v>279</v>
      </c>
      <c r="B145" s="5" t="s">
        <v>280</v>
      </c>
      <c r="C145" s="7"/>
      <c r="D145" s="34" t="s">
        <v>281</v>
      </c>
      <c r="E145" s="26">
        <v>1000965</v>
      </c>
      <c r="F145" s="26">
        <v>1000965</v>
      </c>
      <c r="G145" s="26">
        <v>599562</v>
      </c>
      <c r="H145" s="26">
        <v>181988</v>
      </c>
      <c r="I145" s="26">
        <v>0</v>
      </c>
      <c r="J145" s="26">
        <v>35000</v>
      </c>
      <c r="K145" s="26">
        <v>0</v>
      </c>
      <c r="L145" s="26">
        <v>0</v>
      </c>
      <c r="M145" s="26">
        <v>0</v>
      </c>
      <c r="N145" s="26">
        <v>35000</v>
      </c>
      <c r="O145" s="26">
        <v>35000</v>
      </c>
      <c r="P145" s="26">
        <f t="shared" si="11"/>
        <v>1035965</v>
      </c>
    </row>
    <row r="146" spans="1:16" ht="12.75">
      <c r="A146" s="13" t="s">
        <v>282</v>
      </c>
      <c r="B146" s="13" t="s">
        <v>283</v>
      </c>
      <c r="C146" s="27" t="s">
        <v>163</v>
      </c>
      <c r="D146" s="32" t="s">
        <v>284</v>
      </c>
      <c r="E146" s="28">
        <v>251891</v>
      </c>
      <c r="F146" s="28">
        <v>251891</v>
      </c>
      <c r="G146" s="28">
        <v>122747</v>
      </c>
      <c r="H146" s="28">
        <v>93232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f t="shared" si="11"/>
        <v>251891</v>
      </c>
    </row>
    <row r="147" spans="1:16" ht="12.75">
      <c r="A147" s="13" t="s">
        <v>285</v>
      </c>
      <c r="B147" s="13" t="s">
        <v>286</v>
      </c>
      <c r="C147" s="27" t="s">
        <v>163</v>
      </c>
      <c r="D147" s="32" t="s">
        <v>287</v>
      </c>
      <c r="E147" s="28">
        <v>749074</v>
      </c>
      <c r="F147" s="28">
        <v>749074</v>
      </c>
      <c r="G147" s="28">
        <v>476815</v>
      </c>
      <c r="H147" s="28">
        <v>88756</v>
      </c>
      <c r="I147" s="28">
        <v>0</v>
      </c>
      <c r="J147" s="28">
        <v>35000</v>
      </c>
      <c r="K147" s="28">
        <v>0</v>
      </c>
      <c r="L147" s="28">
        <v>0</v>
      </c>
      <c r="M147" s="28">
        <v>0</v>
      </c>
      <c r="N147" s="28">
        <v>35000</v>
      </c>
      <c r="O147" s="28">
        <v>35000</v>
      </c>
      <c r="P147" s="28">
        <f t="shared" si="11"/>
        <v>784074</v>
      </c>
    </row>
    <row r="148" spans="1:16" ht="38.25">
      <c r="A148" s="5" t="s">
        <v>288</v>
      </c>
      <c r="B148" s="5" t="s">
        <v>289</v>
      </c>
      <c r="C148" s="8" t="s">
        <v>163</v>
      </c>
      <c r="D148" s="34" t="s">
        <v>290</v>
      </c>
      <c r="E148" s="26">
        <v>233200</v>
      </c>
      <c r="F148" s="26">
        <v>233200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f t="shared" si="11"/>
        <v>233200</v>
      </c>
    </row>
    <row r="149" spans="1:16" ht="12.75">
      <c r="A149" s="5"/>
      <c r="B149" s="9">
        <v>5000</v>
      </c>
      <c r="C149" s="10"/>
      <c r="D149" s="31" t="s">
        <v>372</v>
      </c>
      <c r="E149" s="26">
        <f>E150+E152+E154</f>
        <v>3066991</v>
      </c>
      <c r="F149" s="26">
        <f aca="true" t="shared" si="17" ref="F149:P149">F150+F152+F154</f>
        <v>3066991</v>
      </c>
      <c r="G149" s="26">
        <f t="shared" si="17"/>
        <v>1636672</v>
      </c>
      <c r="H149" s="26">
        <f t="shared" si="17"/>
        <v>112317</v>
      </c>
      <c r="I149" s="26">
        <f t="shared" si="17"/>
        <v>0</v>
      </c>
      <c r="J149" s="26">
        <f t="shared" si="17"/>
        <v>0</v>
      </c>
      <c r="K149" s="26">
        <f t="shared" si="17"/>
        <v>0</v>
      </c>
      <c r="L149" s="26">
        <f t="shared" si="17"/>
        <v>0</v>
      </c>
      <c r="M149" s="26">
        <f t="shared" si="17"/>
        <v>0</v>
      </c>
      <c r="N149" s="26">
        <f t="shared" si="17"/>
        <v>0</v>
      </c>
      <c r="O149" s="26">
        <f t="shared" si="17"/>
        <v>0</v>
      </c>
      <c r="P149" s="26">
        <f t="shared" si="17"/>
        <v>3066991</v>
      </c>
    </row>
    <row r="150" spans="1:16" ht="12.75">
      <c r="A150" s="5" t="s">
        <v>291</v>
      </c>
      <c r="B150" s="5" t="s">
        <v>292</v>
      </c>
      <c r="C150" s="7"/>
      <c r="D150" s="34" t="s">
        <v>293</v>
      </c>
      <c r="E150" s="26">
        <v>855082</v>
      </c>
      <c r="F150" s="26">
        <v>855082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f aca="true" t="shared" si="18" ref="P150:P174">E150+J150</f>
        <v>855082</v>
      </c>
    </row>
    <row r="151" spans="1:16" ht="25.5">
      <c r="A151" s="13" t="s">
        <v>294</v>
      </c>
      <c r="B151" s="13" t="s">
        <v>295</v>
      </c>
      <c r="C151" s="27" t="s">
        <v>117</v>
      </c>
      <c r="D151" s="32" t="s">
        <v>296</v>
      </c>
      <c r="E151" s="28">
        <v>855082</v>
      </c>
      <c r="F151" s="28">
        <v>855082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f t="shared" si="18"/>
        <v>855082</v>
      </c>
    </row>
    <row r="152" spans="1:16" ht="12.75">
      <c r="A152" s="5" t="s">
        <v>297</v>
      </c>
      <c r="B152" s="5" t="s">
        <v>298</v>
      </c>
      <c r="C152" s="7"/>
      <c r="D152" s="34" t="s">
        <v>299</v>
      </c>
      <c r="E152" s="26">
        <v>879759</v>
      </c>
      <c r="F152" s="26">
        <v>879759</v>
      </c>
      <c r="G152" s="26">
        <v>618739</v>
      </c>
      <c r="H152" s="26">
        <v>76026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f t="shared" si="18"/>
        <v>879759</v>
      </c>
    </row>
    <row r="153" spans="1:16" ht="12.75">
      <c r="A153" s="13" t="s">
        <v>300</v>
      </c>
      <c r="B153" s="13" t="s">
        <v>301</v>
      </c>
      <c r="C153" s="27" t="s">
        <v>117</v>
      </c>
      <c r="D153" s="32" t="s">
        <v>302</v>
      </c>
      <c r="E153" s="28">
        <v>879759</v>
      </c>
      <c r="F153" s="28">
        <v>879759</v>
      </c>
      <c r="G153" s="28">
        <v>618739</v>
      </c>
      <c r="H153" s="28">
        <v>76026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f t="shared" si="18"/>
        <v>879759</v>
      </c>
    </row>
    <row r="154" spans="1:16" ht="12.75">
      <c r="A154" s="5" t="s">
        <v>303</v>
      </c>
      <c r="B154" s="5" t="s">
        <v>304</v>
      </c>
      <c r="C154" s="7"/>
      <c r="D154" s="34" t="s">
        <v>305</v>
      </c>
      <c r="E154" s="26">
        <v>1332150</v>
      </c>
      <c r="F154" s="26">
        <v>1332150</v>
      </c>
      <c r="G154" s="26">
        <v>1017933</v>
      </c>
      <c r="H154" s="26">
        <v>36291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f t="shared" si="18"/>
        <v>1332150</v>
      </c>
    </row>
    <row r="155" spans="1:16" ht="25.5">
      <c r="A155" s="13" t="s">
        <v>306</v>
      </c>
      <c r="B155" s="13" t="s">
        <v>307</v>
      </c>
      <c r="C155" s="27" t="s">
        <v>117</v>
      </c>
      <c r="D155" s="32" t="s">
        <v>308</v>
      </c>
      <c r="E155" s="28">
        <v>1064397</v>
      </c>
      <c r="F155" s="28">
        <v>1064397</v>
      </c>
      <c r="G155" s="28">
        <v>830087</v>
      </c>
      <c r="H155" s="28">
        <v>26211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f t="shared" si="18"/>
        <v>1064397</v>
      </c>
    </row>
    <row r="156" spans="1:16" ht="12.75">
      <c r="A156" s="13"/>
      <c r="B156" s="13"/>
      <c r="C156" s="27"/>
      <c r="D156" s="35" t="s">
        <v>371</v>
      </c>
      <c r="E156" s="12">
        <v>58417</v>
      </c>
      <c r="F156" s="12">
        <v>58417</v>
      </c>
      <c r="G156" s="12">
        <v>47883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f t="shared" si="18"/>
        <v>58417</v>
      </c>
    </row>
    <row r="157" spans="1:16" ht="12.75">
      <c r="A157" s="13" t="s">
        <v>309</v>
      </c>
      <c r="B157" s="13" t="s">
        <v>310</v>
      </c>
      <c r="C157" s="27" t="s">
        <v>117</v>
      </c>
      <c r="D157" s="32" t="s">
        <v>311</v>
      </c>
      <c r="E157" s="28">
        <v>267753</v>
      </c>
      <c r="F157" s="28">
        <v>267753</v>
      </c>
      <c r="G157" s="28">
        <v>187846</v>
      </c>
      <c r="H157" s="28">
        <v>10080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f t="shared" si="18"/>
        <v>267753</v>
      </c>
    </row>
    <row r="158" spans="1:16" ht="17.25" customHeight="1">
      <c r="A158" s="5" t="s">
        <v>312</v>
      </c>
      <c r="B158" s="6"/>
      <c r="C158" s="7"/>
      <c r="D158" s="39" t="s">
        <v>383</v>
      </c>
      <c r="E158" s="26">
        <v>16847882</v>
      </c>
      <c r="F158" s="26">
        <v>16217882</v>
      </c>
      <c r="G158" s="26">
        <v>0</v>
      </c>
      <c r="H158" s="26">
        <v>0</v>
      </c>
      <c r="I158" s="26">
        <v>130000</v>
      </c>
      <c r="J158" s="26">
        <v>15303207</v>
      </c>
      <c r="K158" s="26">
        <v>2922403</v>
      </c>
      <c r="L158" s="26">
        <v>0</v>
      </c>
      <c r="M158" s="26">
        <v>0</v>
      </c>
      <c r="N158" s="26">
        <v>12380804</v>
      </c>
      <c r="O158" s="26">
        <v>12130804</v>
      </c>
      <c r="P158" s="26">
        <f t="shared" si="18"/>
        <v>32151089</v>
      </c>
    </row>
    <row r="159" spans="1:16" ht="25.5">
      <c r="A159" s="5" t="s">
        <v>313</v>
      </c>
      <c r="B159" s="6"/>
      <c r="C159" s="7"/>
      <c r="D159" s="39" t="s">
        <v>384</v>
      </c>
      <c r="E159" s="26">
        <v>16847882</v>
      </c>
      <c r="F159" s="26">
        <v>16217882</v>
      </c>
      <c r="G159" s="26">
        <v>0</v>
      </c>
      <c r="H159" s="26">
        <v>0</v>
      </c>
      <c r="I159" s="26">
        <v>130000</v>
      </c>
      <c r="J159" s="26">
        <v>15303207</v>
      </c>
      <c r="K159" s="26">
        <v>2922403</v>
      </c>
      <c r="L159" s="26">
        <v>0</v>
      </c>
      <c r="M159" s="26">
        <v>0</v>
      </c>
      <c r="N159" s="26">
        <v>12380804</v>
      </c>
      <c r="O159" s="26">
        <v>12130804</v>
      </c>
      <c r="P159" s="26">
        <f t="shared" si="18"/>
        <v>32151089</v>
      </c>
    </row>
    <row r="160" spans="1:16" ht="12.75">
      <c r="A160" s="5"/>
      <c r="B160" s="18" t="s">
        <v>363</v>
      </c>
      <c r="C160" s="19"/>
      <c r="D160" s="33" t="s">
        <v>350</v>
      </c>
      <c r="E160" s="26">
        <f>E161</f>
        <v>2200</v>
      </c>
      <c r="F160" s="26">
        <f aca="true" t="shared" si="19" ref="F160:P160">F161</f>
        <v>2200</v>
      </c>
      <c r="G160" s="26">
        <f t="shared" si="19"/>
        <v>0</v>
      </c>
      <c r="H160" s="26">
        <f t="shared" si="19"/>
        <v>0</v>
      </c>
      <c r="I160" s="26">
        <f t="shared" si="19"/>
        <v>0</v>
      </c>
      <c r="J160" s="26">
        <f t="shared" si="19"/>
        <v>0</v>
      </c>
      <c r="K160" s="26">
        <f t="shared" si="19"/>
        <v>0</v>
      </c>
      <c r="L160" s="26">
        <f t="shared" si="19"/>
        <v>0</v>
      </c>
      <c r="M160" s="26">
        <f t="shared" si="19"/>
        <v>0</v>
      </c>
      <c r="N160" s="26">
        <f t="shared" si="19"/>
        <v>0</v>
      </c>
      <c r="O160" s="26">
        <f t="shared" si="19"/>
        <v>0</v>
      </c>
      <c r="P160" s="26">
        <f t="shared" si="19"/>
        <v>2200</v>
      </c>
    </row>
    <row r="161" spans="1:16" ht="12.75">
      <c r="A161" s="5" t="s">
        <v>314</v>
      </c>
      <c r="B161" s="5" t="s">
        <v>25</v>
      </c>
      <c r="C161" s="8" t="s">
        <v>24</v>
      </c>
      <c r="D161" s="34" t="s">
        <v>26</v>
      </c>
      <c r="E161" s="26">
        <v>2200</v>
      </c>
      <c r="F161" s="26">
        <v>2200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f t="shared" si="18"/>
        <v>2200</v>
      </c>
    </row>
    <row r="162" spans="1:16" ht="12.75">
      <c r="A162" s="5"/>
      <c r="B162" s="18" t="s">
        <v>364</v>
      </c>
      <c r="C162" s="18"/>
      <c r="D162" s="38" t="s">
        <v>365</v>
      </c>
      <c r="E162" s="26">
        <f>E163</f>
        <v>500000</v>
      </c>
      <c r="F162" s="26">
        <f aca="true" t="shared" si="20" ref="F162:P162">F163</f>
        <v>0</v>
      </c>
      <c r="G162" s="26">
        <f t="shared" si="20"/>
        <v>0</v>
      </c>
      <c r="H162" s="26">
        <f t="shared" si="20"/>
        <v>0</v>
      </c>
      <c r="I162" s="26">
        <f t="shared" si="20"/>
        <v>0</v>
      </c>
      <c r="J162" s="26">
        <f t="shared" si="20"/>
        <v>0</v>
      </c>
      <c r="K162" s="26">
        <f t="shared" si="20"/>
        <v>0</v>
      </c>
      <c r="L162" s="26">
        <f t="shared" si="20"/>
        <v>0</v>
      </c>
      <c r="M162" s="26">
        <f t="shared" si="20"/>
        <v>0</v>
      </c>
      <c r="N162" s="26">
        <f t="shared" si="20"/>
        <v>0</v>
      </c>
      <c r="O162" s="26">
        <f t="shared" si="20"/>
        <v>0</v>
      </c>
      <c r="P162" s="26">
        <f t="shared" si="20"/>
        <v>500000</v>
      </c>
    </row>
    <row r="163" spans="1:16" ht="12.75">
      <c r="A163" s="5" t="s">
        <v>315</v>
      </c>
      <c r="B163" s="5" t="s">
        <v>317</v>
      </c>
      <c r="C163" s="8" t="s">
        <v>316</v>
      </c>
      <c r="D163" s="34" t="s">
        <v>318</v>
      </c>
      <c r="E163" s="26">
        <v>500000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f t="shared" si="18"/>
        <v>500000</v>
      </c>
    </row>
    <row r="164" spans="1:16" s="30" customFormat="1" ht="12.75">
      <c r="A164" s="5"/>
      <c r="B164" s="18" t="s">
        <v>385</v>
      </c>
      <c r="C164" s="19"/>
      <c r="D164" s="38" t="s">
        <v>386</v>
      </c>
      <c r="E164" s="26">
        <f>E165+E166+E167+E168+E169+E170+E171+E172+E173</f>
        <v>16345682</v>
      </c>
      <c r="F164" s="26">
        <f aca="true" t="shared" si="21" ref="F164:P164">F165+F166+F167+F168+F169+F170+F171+F172+F173</f>
        <v>16215682</v>
      </c>
      <c r="G164" s="26">
        <f t="shared" si="21"/>
        <v>0</v>
      </c>
      <c r="H164" s="26">
        <f t="shared" si="21"/>
        <v>0</v>
      </c>
      <c r="I164" s="26">
        <f t="shared" si="21"/>
        <v>130000</v>
      </c>
      <c r="J164" s="26">
        <f t="shared" si="21"/>
        <v>15303207</v>
      </c>
      <c r="K164" s="26">
        <f t="shared" si="21"/>
        <v>3172403</v>
      </c>
      <c r="L164" s="26">
        <f t="shared" si="21"/>
        <v>0</v>
      </c>
      <c r="M164" s="26">
        <f t="shared" si="21"/>
        <v>0</v>
      </c>
      <c r="N164" s="26">
        <f t="shared" si="21"/>
        <v>12130804</v>
      </c>
      <c r="O164" s="26">
        <f t="shared" si="21"/>
        <v>12130804</v>
      </c>
      <c r="P164" s="26">
        <f t="shared" si="21"/>
        <v>31648889</v>
      </c>
    </row>
    <row r="165" spans="1:16" ht="12.75">
      <c r="A165" s="5" t="s">
        <v>319</v>
      </c>
      <c r="B165" s="5" t="s">
        <v>321</v>
      </c>
      <c r="C165" s="8" t="s">
        <v>320</v>
      </c>
      <c r="D165" s="34" t="s">
        <v>322</v>
      </c>
      <c r="E165" s="26">
        <v>1120200</v>
      </c>
      <c r="F165" s="26">
        <v>1120200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f t="shared" si="18"/>
        <v>1120200</v>
      </c>
    </row>
    <row r="166" spans="1:16" ht="25.5">
      <c r="A166" s="5" t="s">
        <v>323</v>
      </c>
      <c r="B166" s="5" t="s">
        <v>324</v>
      </c>
      <c r="C166" s="8" t="s">
        <v>320</v>
      </c>
      <c r="D166" s="34" t="s">
        <v>325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549179</v>
      </c>
      <c r="K166" s="26">
        <v>0</v>
      </c>
      <c r="L166" s="26">
        <v>0</v>
      </c>
      <c r="M166" s="26">
        <v>0</v>
      </c>
      <c r="N166" s="26">
        <v>549179</v>
      </c>
      <c r="O166" s="26">
        <v>549179</v>
      </c>
      <c r="P166" s="26">
        <f t="shared" si="18"/>
        <v>549179</v>
      </c>
    </row>
    <row r="167" spans="1:16" ht="51">
      <c r="A167" s="5" t="s">
        <v>326</v>
      </c>
      <c r="B167" s="5" t="s">
        <v>327</v>
      </c>
      <c r="C167" s="8" t="s">
        <v>320</v>
      </c>
      <c r="D167" s="34" t="s">
        <v>328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2922403</v>
      </c>
      <c r="K167" s="26">
        <v>2922403</v>
      </c>
      <c r="L167" s="26">
        <v>0</v>
      </c>
      <c r="M167" s="26">
        <v>0</v>
      </c>
      <c r="N167" s="26">
        <v>0</v>
      </c>
      <c r="O167" s="26">
        <v>0</v>
      </c>
      <c r="P167" s="26">
        <f t="shared" si="18"/>
        <v>2922403</v>
      </c>
    </row>
    <row r="168" spans="1:16" ht="40.5" customHeight="1">
      <c r="A168" s="5" t="s">
        <v>329</v>
      </c>
      <c r="B168" s="5" t="s">
        <v>330</v>
      </c>
      <c r="C168" s="8" t="s">
        <v>320</v>
      </c>
      <c r="D168" s="34" t="s">
        <v>331</v>
      </c>
      <c r="E168" s="26">
        <v>130000</v>
      </c>
      <c r="F168" s="26">
        <v>0</v>
      </c>
      <c r="G168" s="26">
        <v>0</v>
      </c>
      <c r="H168" s="26">
        <v>0</v>
      </c>
      <c r="I168" s="26">
        <v>130000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f t="shared" si="18"/>
        <v>130000</v>
      </c>
    </row>
    <row r="169" spans="1:16" ht="12.75">
      <c r="A169" s="5" t="s">
        <v>332</v>
      </c>
      <c r="B169" s="5" t="s">
        <v>333</v>
      </c>
      <c r="C169" s="8" t="s">
        <v>320</v>
      </c>
      <c r="D169" s="34" t="s">
        <v>334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2000000</v>
      </c>
      <c r="K169" s="26">
        <v>0</v>
      </c>
      <c r="L169" s="26">
        <v>0</v>
      </c>
      <c r="M169" s="26">
        <v>0</v>
      </c>
      <c r="N169" s="26">
        <v>2000000</v>
      </c>
      <c r="O169" s="26">
        <v>2000000</v>
      </c>
      <c r="P169" s="26">
        <f t="shared" si="18"/>
        <v>2000000</v>
      </c>
    </row>
    <row r="170" spans="1:16" ht="51">
      <c r="A170" s="5" t="s">
        <v>335</v>
      </c>
      <c r="B170" s="5" t="s">
        <v>336</v>
      </c>
      <c r="C170" s="8" t="s">
        <v>320</v>
      </c>
      <c r="D170" s="34" t="s">
        <v>337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1100000</v>
      </c>
      <c r="K170" s="26">
        <v>0</v>
      </c>
      <c r="L170" s="26">
        <v>0</v>
      </c>
      <c r="M170" s="26">
        <v>0</v>
      </c>
      <c r="N170" s="26">
        <v>1100000</v>
      </c>
      <c r="O170" s="26">
        <v>1100000</v>
      </c>
      <c r="P170" s="26">
        <f t="shared" si="18"/>
        <v>1100000</v>
      </c>
    </row>
    <row r="171" spans="1:16" ht="12.75">
      <c r="A171" s="5" t="s">
        <v>338</v>
      </c>
      <c r="B171" s="5" t="s">
        <v>339</v>
      </c>
      <c r="C171" s="8" t="s">
        <v>320</v>
      </c>
      <c r="D171" s="34" t="s">
        <v>340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1500000</v>
      </c>
      <c r="K171" s="26">
        <v>0</v>
      </c>
      <c r="L171" s="26">
        <v>0</v>
      </c>
      <c r="M171" s="26">
        <v>0</v>
      </c>
      <c r="N171" s="26">
        <v>1500000</v>
      </c>
      <c r="O171" s="26">
        <v>1500000</v>
      </c>
      <c r="P171" s="26">
        <f t="shared" si="18"/>
        <v>1500000</v>
      </c>
    </row>
    <row r="172" spans="1:16" ht="12.75">
      <c r="A172" s="5" t="s">
        <v>341</v>
      </c>
      <c r="B172" s="5" t="s">
        <v>342</v>
      </c>
      <c r="C172" s="8" t="s">
        <v>320</v>
      </c>
      <c r="D172" s="34" t="s">
        <v>343</v>
      </c>
      <c r="E172" s="26">
        <v>14643102</v>
      </c>
      <c r="F172" s="26">
        <v>14643102</v>
      </c>
      <c r="G172" s="26">
        <v>0</v>
      </c>
      <c r="H172" s="26">
        <v>0</v>
      </c>
      <c r="I172" s="26">
        <v>0</v>
      </c>
      <c r="J172" s="26">
        <v>6787625</v>
      </c>
      <c r="K172" s="26">
        <v>250000</v>
      </c>
      <c r="L172" s="26">
        <v>0</v>
      </c>
      <c r="M172" s="26">
        <v>0</v>
      </c>
      <c r="N172" s="26">
        <v>6537625</v>
      </c>
      <c r="O172" s="26">
        <v>6537625</v>
      </c>
      <c r="P172" s="26">
        <f t="shared" si="18"/>
        <v>21430727</v>
      </c>
    </row>
    <row r="173" spans="1:16" ht="25.5">
      <c r="A173" s="5" t="s">
        <v>344</v>
      </c>
      <c r="B173" s="5" t="s">
        <v>345</v>
      </c>
      <c r="C173" s="8" t="s">
        <v>320</v>
      </c>
      <c r="D173" s="34" t="s">
        <v>346</v>
      </c>
      <c r="E173" s="26">
        <v>452380</v>
      </c>
      <c r="F173" s="26">
        <v>452380</v>
      </c>
      <c r="G173" s="26">
        <v>0</v>
      </c>
      <c r="H173" s="26">
        <v>0</v>
      </c>
      <c r="I173" s="26">
        <v>0</v>
      </c>
      <c r="J173" s="26">
        <v>444000</v>
      </c>
      <c r="K173" s="26">
        <v>0</v>
      </c>
      <c r="L173" s="26">
        <v>0</v>
      </c>
      <c r="M173" s="26">
        <v>0</v>
      </c>
      <c r="N173" s="26">
        <v>444000</v>
      </c>
      <c r="O173" s="26">
        <v>444000</v>
      </c>
      <c r="P173" s="26">
        <f t="shared" si="18"/>
        <v>896380</v>
      </c>
    </row>
    <row r="174" spans="1:16" ht="12.75">
      <c r="A174" s="6"/>
      <c r="B174" s="5" t="s">
        <v>347</v>
      </c>
      <c r="C174" s="7"/>
      <c r="D174" s="26" t="s">
        <v>8</v>
      </c>
      <c r="E174" s="26">
        <v>423251841</v>
      </c>
      <c r="F174" s="26">
        <v>420920695</v>
      </c>
      <c r="G174" s="26">
        <v>89784613</v>
      </c>
      <c r="H174" s="26">
        <v>16580045</v>
      </c>
      <c r="I174" s="26">
        <v>1831146</v>
      </c>
      <c r="J174" s="26">
        <v>109692718</v>
      </c>
      <c r="K174" s="26">
        <v>6080821</v>
      </c>
      <c r="L174" s="26">
        <v>434554</v>
      </c>
      <c r="M174" s="26">
        <v>6852</v>
      </c>
      <c r="N174" s="26">
        <v>103861897</v>
      </c>
      <c r="O174" s="26">
        <v>101611897</v>
      </c>
      <c r="P174" s="26">
        <f t="shared" si="18"/>
        <v>532944559</v>
      </c>
    </row>
    <row r="175" spans="1:16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ht="12.75">
      <c r="A176" s="22" t="s">
        <v>387</v>
      </c>
      <c r="B176" s="22"/>
      <c r="C176" s="22"/>
      <c r="D176" s="22"/>
      <c r="E176" s="22"/>
      <c r="F176" s="23"/>
      <c r="G176" s="22"/>
      <c r="H176" s="22"/>
      <c r="I176" s="22"/>
      <c r="J176" s="22"/>
      <c r="K176" s="22"/>
      <c r="L176" s="22"/>
      <c r="M176" s="22"/>
      <c r="N176" s="22"/>
      <c r="O176" s="22"/>
      <c r="P176" s="22" t="s">
        <v>388</v>
      </c>
    </row>
    <row r="177" spans="1:16" ht="82.5" customHeight="1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24"/>
      <c r="M177" s="24"/>
      <c r="N177" s="24"/>
      <c r="O177" s="24"/>
      <c r="P177" s="24"/>
    </row>
    <row r="178" spans="1:16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</sheetData>
  <sheetProtection/>
  <mergeCells count="23">
    <mergeCell ref="G14:G15"/>
    <mergeCell ref="H14:H15"/>
    <mergeCell ref="I13:I15"/>
    <mergeCell ref="A177:K177"/>
    <mergeCell ref="F13:F15"/>
    <mergeCell ref="G13:H13"/>
    <mergeCell ref="A9:P9"/>
    <mergeCell ref="A10:P10"/>
    <mergeCell ref="A12:A15"/>
    <mergeCell ref="B12:B15"/>
    <mergeCell ref="C12:C15"/>
    <mergeCell ref="D12:D15"/>
    <mergeCell ref="E12:I12"/>
    <mergeCell ref="E13:E15"/>
    <mergeCell ref="O14:O15"/>
    <mergeCell ref="P12:P15"/>
    <mergeCell ref="J12:O12"/>
    <mergeCell ref="J13:J15"/>
    <mergeCell ref="K13:K15"/>
    <mergeCell ref="L13:M13"/>
    <mergeCell ref="L14:L15"/>
    <mergeCell ref="N13:N15"/>
    <mergeCell ref="M14:M15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R-525</cp:lastModifiedBy>
  <cp:lastPrinted>2018-10-31T11:41:46Z</cp:lastPrinted>
  <dcterms:created xsi:type="dcterms:W3CDTF">2018-10-23T11:45:11Z</dcterms:created>
  <dcterms:modified xsi:type="dcterms:W3CDTF">2018-11-01T12:39:27Z</dcterms:modified>
  <cp:category/>
  <cp:version/>
  <cp:contentType/>
  <cp:contentStatus/>
</cp:coreProperties>
</file>