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680" activeTab="0"/>
  </bookViews>
  <sheets>
    <sheet name="Лист1" sheetId="1" r:id="rId1"/>
  </sheets>
  <definedNames>
    <definedName name="_xlnm.Print_Area" localSheetId="0">'Лист1'!$A$1:$P$164</definedName>
  </definedNames>
  <calcPr fullCalcOnLoad="1"/>
</workbook>
</file>

<file path=xl/sharedStrings.xml><?xml version="1.0" encoding="utf-8"?>
<sst xmlns="http://schemas.openxmlformats.org/spreadsheetml/2006/main" count="429" uniqueCount="352">
  <si>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</si>
  <si>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</si>
  <si>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</si>
  <si>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</si>
  <si>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</si>
  <si>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</si>
  <si>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</si>
  <si>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</si>
  <si>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</si>
  <si>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</si>
  <si>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</si>
  <si>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</si>
  <si>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</si>
  <si>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</si>
  <si>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</si>
  <si>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</si>
  <si>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</si>
  <si>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</si>
  <si>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</si>
  <si>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</si>
  <si>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</si>
  <si>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</si>
  <si>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</si>
  <si>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</si>
  <si>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</si>
  <si>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</si>
  <si>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</si>
  <si>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</si>
  <si>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</si>
  <si>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</si>
  <si>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</si>
  <si>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</si>
  <si>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</si>
  <si>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</si>
  <si>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</si>
  <si>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</si>
  <si>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</si>
  <si>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</si>
  <si>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</si>
  <si>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</si>
  <si>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</si>
  <si>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</si>
  <si>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</si>
  <si>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</si>
  <si>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</si>
  <si>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</si>
  <si>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0216010</t>
  </si>
  <si>
    <t>6010</t>
  </si>
  <si>
    <t>Утримання та ефективна експлуатація об`єктів житлово-комунального господарства</t>
  </si>
  <si>
    <t>0216012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</si>
  <si>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</si>
  <si>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</si>
  <si>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</si>
  <si>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</si>
  <si>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</si>
  <si>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</si>
  <si>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</si>
  <si>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</si>
  <si>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</si>
  <si>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0217320</t>
  </si>
  <si>
    <t>7320</t>
  </si>
  <si>
    <t xml:space="preserve">Будівництво </t>
  </si>
  <si>
    <t>0217322</t>
  </si>
  <si>
    <t>0443</t>
  </si>
  <si>
    <t>7322</t>
  </si>
  <si>
    <t>Будівництво медичних установ та закладів</t>
  </si>
  <si>
    <t>0217370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</si>
  <si>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</si>
  <si>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</si>
  <si>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</si>
  <si>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</si>
  <si>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</si>
  <si>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</si>
  <si>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</si>
  <si>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</si>
  <si>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</si>
  <si>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</si>
  <si>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</si>
  <si>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</si>
  <si>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</si>
  <si>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</si>
  <si>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</si>
  <si>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</si>
  <si>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</si>
  <si>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</si>
  <si>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</si>
  <si>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</si>
  <si>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</si>
  <si>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</si>
  <si>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</si>
  <si>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0615030</t>
  </si>
  <si>
    <t>5030</t>
  </si>
  <si>
    <t>Розвиток дитячо-юнацького та резервного спорту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</si>
  <si>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</si>
  <si>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</si>
  <si>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</si>
  <si>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</si>
  <si>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</si>
  <si>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Будівництво об`єктів соціально-культурного призначення</t>
  </si>
  <si>
    <t>0617321</t>
  </si>
  <si>
    <t>7321</t>
  </si>
  <si>
    <t>Будівництво освітніх установ та закладів</t>
  </si>
  <si>
    <t>0800000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</si>
  <si>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</si>
  <si>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</si>
  <si>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</si>
  <si>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</si>
  <si>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</si>
  <si>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</si>
  <si>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</si>
  <si>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</si>
  <si>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</si>
  <si>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</si>
  <si>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</si>
  <si>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</si>
  <si>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</si>
  <si>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</si>
  <si>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</si>
  <si>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</si>
  <si>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</si>
  <si>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</si>
  <si>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</si>
  <si>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</si>
  <si>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</si>
  <si>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</si>
  <si>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</si>
  <si>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</si>
  <si>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</si>
  <si>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</si>
  <si>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</si>
  <si>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</si>
  <si>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</si>
  <si>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</si>
  <si>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</si>
  <si>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</si>
  <si>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</si>
  <si>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</si>
  <si>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</si>
  <si>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</si>
  <si>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</si>
  <si>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</si>
  <si>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1040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</si>
  <si>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</si>
  <si>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</si>
  <si>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</si>
  <si>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</si>
  <si>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</si>
  <si>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</si>
  <si>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</si>
  <si>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</si>
  <si>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</si>
  <si>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</si>
  <si>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</si>
  <si>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</si>
  <si>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</si>
  <si>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</si>
  <si>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</si>
  <si>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</si>
  <si>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</si>
  <si>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</si>
  <si>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</si>
  <si>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</si>
  <si>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</si>
  <si>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</si>
  <si>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</si>
  <si>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</si>
  <si>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</si>
  <si>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</si>
  <si>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</si>
  <si>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</si>
  <si>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</si>
  <si>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</si>
  <si>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</si>
  <si>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</si>
  <si>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</si>
  <si>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</si>
  <si>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</si>
  <si>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</si>
  <si>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</si>
  <si>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</si>
  <si>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</si>
  <si>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</si>
  <si>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</si>
  <si>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</si>
  <si>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</si>
  <si>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</si>
  <si>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</si>
  <si>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</si>
  <si>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</si>
  <si>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</si>
  <si>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</si>
  <si>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</si>
  <si>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</si>
  <si>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</si>
  <si>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</si>
  <si>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</si>
  <si>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</si>
  <si>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</si>
  <si>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</si>
  <si>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</si>
  <si>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</si>
  <si>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</si>
  <si>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</si>
  <si>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</si>
  <si>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</si>
  <si>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</si>
  <si>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</si>
  <si>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</si>
  <si>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0817320</t>
  </si>
  <si>
    <t>0817323</t>
  </si>
  <si>
    <t>7323</t>
  </si>
  <si>
    <t>Будівництво установ та закладів соціальної сфери</t>
  </si>
  <si>
    <t>0900000</t>
  </si>
  <si>
    <t>0910000</t>
  </si>
  <si>
    <t>0913110</t>
  </si>
  <si>
    <t>3110</t>
  </si>
  <si>
    <t>Заклади і заходи з питань дітей та їх соціального захисту</t>
  </si>
  <si>
    <t>0913111</t>
  </si>
  <si>
    <t>3111</t>
  </si>
  <si>
    <t>Утримання закладів, що надають соціальні послуги дітям, які опинились у складних життєвих обставинах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</si>
  <si>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</si>
  <si>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</si>
  <si>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</si>
  <si>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</si>
  <si>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</si>
  <si>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</si>
  <si>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</si>
  <si>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</si>
  <si>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</si>
  <si>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</si>
  <si>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</si>
  <si>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</si>
  <si>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</si>
  <si>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</si>
  <si>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</si>
  <si>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</si>
  <si>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</si>
  <si>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</si>
  <si>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</si>
  <si>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</si>
  <si>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</si>
  <si>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</si>
  <si>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</si>
  <si>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1100000</t>
  </si>
  <si>
    <t>1110000</t>
  </si>
  <si>
    <t>1113130</t>
  </si>
  <si>
    <t>3130</t>
  </si>
  <si>
    <t>Реалізація державної політики у молодіжній сфері</t>
  </si>
  <si>
    <t>1113132</t>
  </si>
  <si>
    <t>3132</t>
  </si>
  <si>
    <t>Утримання клубів для підлітків за місцем проживання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</si>
  <si>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</si>
  <si>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</si>
  <si>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</si>
  <si>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</si>
  <si>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</si>
  <si>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</si>
  <si>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</si>
  <si>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5010</t>
  </si>
  <si>
    <t>Проведення спортивної роботи в регіоні</t>
  </si>
  <si>
    <t>1115012</t>
  </si>
  <si>
    <t>5012</t>
  </si>
  <si>
    <t>Проведення навчально-тренувальних зборів і змагань з неолімпійських видів спорту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</si>
  <si>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</si>
  <si>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</si>
  <si>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</si>
  <si>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</si>
  <si>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</si>
  <si>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</si>
  <si>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</si>
  <si>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</si>
  <si>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</si>
  <si>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</si>
  <si>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</si>
  <si>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</si>
  <si>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</si>
  <si>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</si>
  <si>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</si>
  <si>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3700000</t>
  </si>
  <si>
    <t>3710000</t>
  </si>
  <si>
    <t>3717370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</si>
  <si>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</si>
  <si>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</si>
  <si>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</si>
  <si>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</si>
  <si>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</si>
  <si>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</si>
  <si>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</si>
  <si>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 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</si>
  <si>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</si>
  <si>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</si>
  <si>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</si>
  <si>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3719720</t>
  </si>
  <si>
    <t>9720</t>
  </si>
  <si>
    <t>Субвенція з місцевого бюджету на виконання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</si>
  <si>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</si>
  <si>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</si>
  <si>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</si>
  <si>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</si>
  <si>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</si>
  <si>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</si>
  <si>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</si>
  <si>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видатків районного бюджету на 2018 рік</t>
  </si>
  <si>
    <t>Красноградська районна рада (головний розпорядник)</t>
  </si>
  <si>
    <t>Красноградська районна рада (відповідальний виконавець)</t>
  </si>
  <si>
    <t>7300</t>
  </si>
  <si>
    <t>Будівництво та регіональний розвиток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</si>
  <si>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</si>
  <si>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</si>
  <si>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Охорона здоров’я</t>
  </si>
  <si>
    <t>в т.ч. за рахунок медичної субвенції з державного бюджету</t>
  </si>
  <si>
    <t>в т.ч. за рахунок медичної субвенції з бюджету Наталинської ОТГ</t>
  </si>
  <si>
    <t>в т.ч. за рахунок додаткової дотації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</si>
  <si>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</si>
  <si>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</si>
  <si>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</si>
  <si>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</si>
  <si>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 за рахунок медичної субвенції з обласного бюджету</t>
  </si>
  <si>
    <t xml:space="preserve">в т.ч. за рахунок субвенції з державного бюджету </t>
  </si>
  <si>
    <t>Житлово-комунальне господарство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</si>
  <si>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</si>
  <si>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</si>
  <si>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</si>
  <si>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в т.ч. за рахунок освітньої субвенції з державного бюджету</t>
  </si>
  <si>
    <t>в т.ч. за рахунок додаткової дотації з державного бюджету</t>
  </si>
  <si>
    <t>в т.ч. за рахунок субвенція з Наталинської ОТГ</t>
  </si>
  <si>
    <t>Фiзична культура i спорт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</si>
  <si>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</si>
  <si>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</si>
  <si>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</si>
  <si>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</si>
  <si>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</si>
  <si>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Сектор культури і туризму районної державної адміністрації (головний розпорядник)</t>
  </si>
  <si>
    <t>Сектор культури і туризму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</si>
  <si>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</si>
  <si>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</si>
  <si>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</si>
  <si>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</si>
  <si>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</si>
  <si>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8000</t>
  </si>
  <si>
    <t>Інша діяльність</t>
  </si>
  <si>
    <t>9000</t>
  </si>
  <si>
    <t>Міжбюджетні трансферти</t>
  </si>
  <si>
    <t>Керуючий справами виконавчого апарату районної ради</t>
  </si>
  <si>
    <t>К.Фролов</t>
  </si>
  <si>
    <t>до рішення районної ради</t>
  </si>
  <si>
    <t xml:space="preserve">(XХХ сесія VIІ скликання) </t>
  </si>
  <si>
    <t xml:space="preserve">в редакції  рішення районної ради </t>
  </si>
  <si>
    <t>(XXХVІІ позачергова сесія VІІ скликання)</t>
  </si>
  <si>
    <t>Додаток 2</t>
  </si>
  <si>
    <t>від 11 травня 2018 року № 774-VIІ</t>
  </si>
  <si>
    <t>від 14 грудня 2017 року № 616-VII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</si>
</sst>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2" fontId="4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left"/>
    </xf>
    <xf numFmtId="0" fontId="22" fillId="0" borderId="0" xfId="0" applyFont="1" applyAlignment="1">
      <alignment horizontal="right"/>
    </xf>
    <xf numFmtId="49" fontId="4" fillId="0" borderId="10" xfId="0" applyNumberFormat="1" applyFont="1" applyFill="1" applyBorder="1" applyAlignment="1" quotePrefix="1">
      <alignment vertical="top" wrapText="1"/>
    </xf>
    <xf numFmtId="49" fontId="2" fillId="0" borderId="10" xfId="0" applyNumberFormat="1" applyFont="1" applyFill="1" applyBorder="1" applyAlignment="1" quotePrefix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 quotePrefix="1">
      <alignment vertical="top" wrapText="1"/>
    </xf>
    <xf numFmtId="49" fontId="0" fillId="0" borderId="10" xfId="0" applyNumberFormat="1" applyFill="1" applyBorder="1" applyAlignment="1" quotePrefix="1">
      <alignment vertical="top" wrapText="1"/>
    </xf>
    <xf numFmtId="49" fontId="0" fillId="0" borderId="10" xfId="0" applyNumberFormat="1" applyFont="1" applyFill="1" applyBorder="1" applyAlignment="1" quotePrefix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vertical="top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tabSelected="1" view="pageBreakPreview" zoomScaleNormal="85" zoomScaleSheetLayoutView="100" zoomScalePageLayoutView="0" workbookViewId="0" topLeftCell="A151">
      <selection activeCell="A160" sqref="A160:F161"/>
    </sheetView>
  </sheetViews>
  <sheetFormatPr defaultColWidth="9.140625" defaultRowHeight="12.75"/>
  <cols>
    <col min="1" max="1" width="12.00390625" style="12" customWidth="1"/>
    <col min="2" max="2" width="9.8515625" style="12" customWidth="1"/>
    <col min="3" max="3" width="9.421875" style="12" bestFit="1" customWidth="1"/>
    <col min="4" max="4" width="68.7109375" style="12" customWidth="1"/>
    <col min="5" max="5" width="13.57421875" style="12" customWidth="1"/>
    <col min="6" max="6" width="13.140625" style="12" customWidth="1"/>
    <col min="7" max="11" width="11.57421875" style="12" customWidth="1"/>
    <col min="12" max="12" width="11.7109375" style="12" bestFit="1" customWidth="1"/>
    <col min="13" max="13" width="11.57421875" style="12" customWidth="1"/>
    <col min="14" max="14" width="12.7109375" style="12" customWidth="1"/>
    <col min="15" max="15" width="11.57421875" style="12" customWidth="1"/>
    <col min="16" max="16" width="15.140625" style="12" customWidth="1"/>
    <col min="17" max="16384" width="9.140625" style="12" customWidth="1"/>
  </cols>
  <sheetData>
    <row r="1" spans="11:16" ht="15.75">
      <c r="K1" s="34" t="s">
        <v>349</v>
      </c>
      <c r="L1" s="34"/>
      <c r="M1" s="34"/>
      <c r="N1" s="34"/>
      <c r="O1" s="34"/>
      <c r="P1" s="34"/>
    </row>
    <row r="2" spans="11:16" ht="15.75">
      <c r="K2" s="34" t="s">
        <v>345</v>
      </c>
      <c r="L2" s="34"/>
      <c r="M2" s="34"/>
      <c r="N2" s="34"/>
      <c r="O2" s="34"/>
      <c r="P2" s="34"/>
    </row>
    <row r="3" spans="11:16" ht="15.75">
      <c r="K3" s="34" t="s">
        <v>351</v>
      </c>
      <c r="L3" s="34"/>
      <c r="M3" s="34"/>
      <c r="N3" s="34"/>
      <c r="O3" s="34"/>
      <c r="P3" s="34"/>
    </row>
    <row r="4" spans="11:16" ht="15.75">
      <c r="K4" s="34" t="s">
        <v>346</v>
      </c>
      <c r="L4" s="34"/>
      <c r="M4" s="34"/>
      <c r="N4" s="34"/>
      <c r="O4" s="34"/>
      <c r="P4" s="34"/>
    </row>
    <row r="5" spans="11:16" ht="15.75">
      <c r="K5" s="34" t="s">
        <v>347</v>
      </c>
      <c r="L5" s="34"/>
      <c r="M5" s="34"/>
      <c r="N5" s="34"/>
      <c r="O5" s="34"/>
      <c r="P5" s="35"/>
    </row>
    <row r="6" spans="11:16" ht="15.75">
      <c r="K6" s="34" t="s">
        <v>350</v>
      </c>
      <c r="L6" s="34"/>
      <c r="M6" s="34"/>
      <c r="N6" s="34"/>
      <c r="O6" s="34"/>
      <c r="P6" s="35"/>
    </row>
    <row r="7" spans="11:16" ht="15.75">
      <c r="K7" s="22"/>
      <c r="L7" s="22"/>
      <c r="M7" s="22"/>
      <c r="N7" s="22"/>
      <c r="O7" s="22"/>
      <c r="P7" s="22" t="s">
        <v>348</v>
      </c>
    </row>
    <row r="10" spans="1:16" ht="12.75">
      <c r="A10" s="36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2.75">
      <c r="A11" s="36" t="s">
        <v>302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ht="12.75">
      <c r="P12" s="14" t="s">
        <v>1</v>
      </c>
    </row>
    <row r="13" spans="1:16" ht="12.75">
      <c r="A13" s="38" t="s">
        <v>2</v>
      </c>
      <c r="B13" s="38" t="s">
        <v>3</v>
      </c>
      <c r="C13" s="38" t="s">
        <v>4</v>
      </c>
      <c r="D13" s="33" t="s">
        <v>5</v>
      </c>
      <c r="E13" s="33" t="s">
        <v>6</v>
      </c>
      <c r="F13" s="33"/>
      <c r="G13" s="33"/>
      <c r="H13" s="33"/>
      <c r="I13" s="33"/>
      <c r="J13" s="33" t="s">
        <v>13</v>
      </c>
      <c r="K13" s="33"/>
      <c r="L13" s="33"/>
      <c r="M13" s="33"/>
      <c r="N13" s="33"/>
      <c r="O13" s="33"/>
      <c r="P13" s="33" t="s">
        <v>15</v>
      </c>
    </row>
    <row r="14" spans="1:16" ht="12.75">
      <c r="A14" s="33"/>
      <c r="B14" s="33"/>
      <c r="C14" s="33"/>
      <c r="D14" s="33"/>
      <c r="E14" s="33" t="s">
        <v>7</v>
      </c>
      <c r="F14" s="33" t="s">
        <v>8</v>
      </c>
      <c r="G14" s="33" t="s">
        <v>9</v>
      </c>
      <c r="H14" s="33"/>
      <c r="I14" s="33" t="s">
        <v>12</v>
      </c>
      <c r="J14" s="33" t="s">
        <v>7</v>
      </c>
      <c r="K14" s="33" t="s">
        <v>8</v>
      </c>
      <c r="L14" s="33" t="s">
        <v>9</v>
      </c>
      <c r="M14" s="33"/>
      <c r="N14" s="33" t="s">
        <v>12</v>
      </c>
      <c r="O14" s="15" t="s">
        <v>9</v>
      </c>
      <c r="P14" s="33"/>
    </row>
    <row r="15" spans="1:16" ht="12.75">
      <c r="A15" s="33"/>
      <c r="B15" s="33"/>
      <c r="C15" s="33"/>
      <c r="D15" s="33"/>
      <c r="E15" s="33"/>
      <c r="F15" s="33"/>
      <c r="G15" s="33" t="s">
        <v>10</v>
      </c>
      <c r="H15" s="33" t="s">
        <v>11</v>
      </c>
      <c r="I15" s="33"/>
      <c r="J15" s="33"/>
      <c r="K15" s="33"/>
      <c r="L15" s="33" t="s">
        <v>10</v>
      </c>
      <c r="M15" s="33" t="s">
        <v>11</v>
      </c>
      <c r="N15" s="33"/>
      <c r="O15" s="33" t="s">
        <v>14</v>
      </c>
      <c r="P15" s="33"/>
    </row>
    <row r="16" spans="1:16" ht="44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2.7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</row>
    <row r="18" spans="1:16" ht="12.75">
      <c r="A18" s="6" t="s">
        <v>16</v>
      </c>
      <c r="B18" s="16"/>
      <c r="C18" s="17"/>
      <c r="D18" s="23" t="s">
        <v>303</v>
      </c>
      <c r="E18" s="18">
        <v>2639353</v>
      </c>
      <c r="F18" s="18">
        <v>2639353</v>
      </c>
      <c r="G18" s="18">
        <v>1503568</v>
      </c>
      <c r="H18" s="18">
        <v>270000</v>
      </c>
      <c r="I18" s="18">
        <v>0</v>
      </c>
      <c r="J18" s="18">
        <v>60000</v>
      </c>
      <c r="K18" s="18">
        <v>0</v>
      </c>
      <c r="L18" s="18">
        <v>0</v>
      </c>
      <c r="M18" s="18">
        <v>0</v>
      </c>
      <c r="N18" s="18">
        <v>60000</v>
      </c>
      <c r="O18" s="18">
        <v>60000</v>
      </c>
      <c r="P18" s="18">
        <f aca="true" t="shared" si="0" ref="P18:P26">E18+J18</f>
        <v>2699353</v>
      </c>
    </row>
    <row r="19" spans="1:16" ht="12.75">
      <c r="A19" s="6" t="s">
        <v>17</v>
      </c>
      <c r="B19" s="16"/>
      <c r="C19" s="17"/>
      <c r="D19" s="23" t="s">
        <v>304</v>
      </c>
      <c r="E19" s="18">
        <v>2639353</v>
      </c>
      <c r="F19" s="18">
        <v>2639353</v>
      </c>
      <c r="G19" s="18">
        <v>1503568</v>
      </c>
      <c r="H19" s="18">
        <v>270000</v>
      </c>
      <c r="I19" s="18">
        <v>0</v>
      </c>
      <c r="J19" s="18">
        <v>60000</v>
      </c>
      <c r="K19" s="18">
        <v>0</v>
      </c>
      <c r="L19" s="18">
        <v>0</v>
      </c>
      <c r="M19" s="18">
        <v>0</v>
      </c>
      <c r="N19" s="18">
        <v>60000</v>
      </c>
      <c r="O19" s="18">
        <v>60000</v>
      </c>
      <c r="P19" s="18">
        <f t="shared" si="0"/>
        <v>2699353</v>
      </c>
    </row>
    <row r="20" spans="1:16" ht="38.25">
      <c r="A20" s="6" t="s">
        <v>18</v>
      </c>
      <c r="B20" s="6" t="s">
        <v>20</v>
      </c>
      <c r="C20" s="7" t="s">
        <v>19</v>
      </c>
      <c r="D20" s="24" t="s">
        <v>21</v>
      </c>
      <c r="E20" s="18">
        <v>2270353</v>
      </c>
      <c r="F20" s="18">
        <v>2270353</v>
      </c>
      <c r="G20" s="18">
        <v>1503568</v>
      </c>
      <c r="H20" s="18">
        <v>270000</v>
      </c>
      <c r="I20" s="18">
        <v>0</v>
      </c>
      <c r="J20" s="18">
        <v>60000</v>
      </c>
      <c r="K20" s="18">
        <v>0</v>
      </c>
      <c r="L20" s="18">
        <v>0</v>
      </c>
      <c r="M20" s="18">
        <v>0</v>
      </c>
      <c r="N20" s="18">
        <v>60000</v>
      </c>
      <c r="O20" s="18">
        <v>60000</v>
      </c>
      <c r="P20" s="18">
        <f t="shared" si="0"/>
        <v>2330353</v>
      </c>
    </row>
    <row r="21" spans="1:16" ht="12.75">
      <c r="A21" s="6"/>
      <c r="B21" s="1" t="s">
        <v>305</v>
      </c>
      <c r="C21" s="2"/>
      <c r="D21" s="25" t="s">
        <v>306</v>
      </c>
      <c r="E21" s="18">
        <f>E22</f>
        <v>369000</v>
      </c>
      <c r="F21" s="18">
        <f aca="true" t="shared" si="1" ref="F21:O21">F22</f>
        <v>369000</v>
      </c>
      <c r="G21" s="18">
        <f t="shared" si="1"/>
        <v>0</v>
      </c>
      <c r="H21" s="18">
        <f t="shared" si="1"/>
        <v>0</v>
      </c>
      <c r="I21" s="18">
        <f t="shared" si="1"/>
        <v>0</v>
      </c>
      <c r="J21" s="18">
        <f t="shared" si="1"/>
        <v>0</v>
      </c>
      <c r="K21" s="18">
        <f t="shared" si="1"/>
        <v>0</v>
      </c>
      <c r="L21" s="18">
        <f t="shared" si="1"/>
        <v>0</v>
      </c>
      <c r="M21" s="18">
        <f t="shared" si="1"/>
        <v>0</v>
      </c>
      <c r="N21" s="18">
        <f t="shared" si="1"/>
        <v>0</v>
      </c>
      <c r="O21" s="18">
        <f t="shared" si="1"/>
        <v>0</v>
      </c>
      <c r="P21" s="18">
        <f t="shared" si="0"/>
        <v>369000</v>
      </c>
    </row>
    <row r="22" spans="1:16" ht="12.75">
      <c r="A22" s="6" t="s">
        <v>22</v>
      </c>
      <c r="B22" s="6" t="s">
        <v>24</v>
      </c>
      <c r="C22" s="7" t="s">
        <v>23</v>
      </c>
      <c r="D22" s="24" t="s">
        <v>25</v>
      </c>
      <c r="E22" s="18">
        <v>369000</v>
      </c>
      <c r="F22" s="18">
        <v>369000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f t="shared" si="0"/>
        <v>369000</v>
      </c>
    </row>
    <row r="23" spans="1:16" ht="12.75">
      <c r="A23" s="6" t="s">
        <v>26</v>
      </c>
      <c r="B23" s="16"/>
      <c r="C23" s="17"/>
      <c r="D23" s="23" t="s">
        <v>307</v>
      </c>
      <c r="E23" s="18">
        <v>72307359</v>
      </c>
      <c r="F23" s="18">
        <v>72307359</v>
      </c>
      <c r="G23" s="18">
        <v>0</v>
      </c>
      <c r="H23" s="18">
        <v>0</v>
      </c>
      <c r="I23" s="18">
        <v>842000</v>
      </c>
      <c r="J23" s="18">
        <v>25872986</v>
      </c>
      <c r="K23" s="18">
        <v>395500</v>
      </c>
      <c r="L23" s="18">
        <v>0</v>
      </c>
      <c r="M23" s="18">
        <v>0</v>
      </c>
      <c r="N23" s="18">
        <v>25477486</v>
      </c>
      <c r="O23" s="18">
        <v>23477486</v>
      </c>
      <c r="P23" s="18">
        <f t="shared" si="0"/>
        <v>98180345</v>
      </c>
    </row>
    <row r="24" spans="1:16" ht="12.75">
      <c r="A24" s="6" t="s">
        <v>27</v>
      </c>
      <c r="B24" s="16"/>
      <c r="C24" s="17"/>
      <c r="D24" s="23" t="s">
        <v>308</v>
      </c>
      <c r="E24" s="18">
        <v>72307359</v>
      </c>
      <c r="F24" s="18">
        <v>72307359</v>
      </c>
      <c r="G24" s="18">
        <v>0</v>
      </c>
      <c r="H24" s="18">
        <v>0</v>
      </c>
      <c r="I24" s="18">
        <v>842000</v>
      </c>
      <c r="J24" s="18">
        <v>25872986</v>
      </c>
      <c r="K24" s="18">
        <v>395500</v>
      </c>
      <c r="L24" s="18">
        <v>0</v>
      </c>
      <c r="M24" s="18">
        <v>0</v>
      </c>
      <c r="N24" s="18">
        <v>25477486</v>
      </c>
      <c r="O24" s="18">
        <v>23477486</v>
      </c>
      <c r="P24" s="18">
        <f t="shared" si="0"/>
        <v>98180345</v>
      </c>
    </row>
    <row r="25" spans="1:16" ht="12.75">
      <c r="A25" s="6"/>
      <c r="B25" s="3">
        <v>2000</v>
      </c>
      <c r="C25" s="3"/>
      <c r="D25" s="23" t="s">
        <v>309</v>
      </c>
      <c r="E25" s="18">
        <v>71017353</v>
      </c>
      <c r="F25" s="18">
        <v>71017353</v>
      </c>
      <c r="G25" s="18">
        <f aca="true" t="shared" si="2" ref="G25:O25">G34+G26+G38</f>
        <v>0</v>
      </c>
      <c r="H25" s="18">
        <f t="shared" si="2"/>
        <v>0</v>
      </c>
      <c r="I25" s="18">
        <f t="shared" si="2"/>
        <v>0</v>
      </c>
      <c r="J25" s="18">
        <f t="shared" si="2"/>
        <v>18148995</v>
      </c>
      <c r="K25" s="18">
        <f t="shared" si="2"/>
        <v>395500</v>
      </c>
      <c r="L25" s="18">
        <f t="shared" si="2"/>
        <v>0</v>
      </c>
      <c r="M25" s="18">
        <f t="shared" si="2"/>
        <v>0</v>
      </c>
      <c r="N25" s="18">
        <f t="shared" si="2"/>
        <v>17753495</v>
      </c>
      <c r="O25" s="18">
        <f t="shared" si="2"/>
        <v>17753495</v>
      </c>
      <c r="P25" s="18">
        <f t="shared" si="0"/>
        <v>89166348</v>
      </c>
    </row>
    <row r="26" spans="1:16" ht="12.75">
      <c r="A26" s="6" t="s">
        <v>28</v>
      </c>
      <c r="B26" s="6" t="s">
        <v>30</v>
      </c>
      <c r="C26" s="7" t="s">
        <v>29</v>
      </c>
      <c r="D26" s="24" t="s">
        <v>31</v>
      </c>
      <c r="E26" s="18">
        <v>52036344</v>
      </c>
      <c r="F26" s="18">
        <v>52036344</v>
      </c>
      <c r="G26" s="18">
        <v>0</v>
      </c>
      <c r="H26" s="18">
        <v>0</v>
      </c>
      <c r="I26" s="18">
        <v>0</v>
      </c>
      <c r="J26" s="18">
        <v>15387015</v>
      </c>
      <c r="K26" s="18">
        <v>395500</v>
      </c>
      <c r="L26" s="18">
        <v>0</v>
      </c>
      <c r="M26" s="18">
        <v>0</v>
      </c>
      <c r="N26" s="18">
        <v>14991515</v>
      </c>
      <c r="O26" s="18">
        <v>14991515</v>
      </c>
      <c r="P26" s="18">
        <f t="shared" si="0"/>
        <v>67423359</v>
      </c>
    </row>
    <row r="27" spans="1:16" ht="12.75">
      <c r="A27" s="6"/>
      <c r="B27" s="6"/>
      <c r="C27" s="7"/>
      <c r="D27" s="26" t="s">
        <v>310</v>
      </c>
      <c r="E27" s="4">
        <v>23360300</v>
      </c>
      <c r="F27" s="4">
        <v>23360300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18">
        <f aca="true" t="shared" si="3" ref="P27:P33">E27+J27</f>
        <v>23360300</v>
      </c>
    </row>
    <row r="28" spans="1:16" ht="12.75">
      <c r="A28" s="6"/>
      <c r="B28" s="6"/>
      <c r="C28" s="7"/>
      <c r="D28" s="26" t="s">
        <v>311</v>
      </c>
      <c r="E28" s="4">
        <v>3946600</v>
      </c>
      <c r="F28" s="4">
        <v>3946600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18">
        <f t="shared" si="3"/>
        <v>3946600</v>
      </c>
    </row>
    <row r="29" spans="1:16" ht="12.75">
      <c r="A29" s="6"/>
      <c r="B29" s="6"/>
      <c r="C29" s="7"/>
      <c r="D29" s="26" t="s">
        <v>312</v>
      </c>
      <c r="E29" s="4">
        <v>283581</v>
      </c>
      <c r="F29" s="4">
        <v>283581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18">
        <f t="shared" si="3"/>
        <v>283581</v>
      </c>
    </row>
    <row r="30" spans="1:16" ht="12.75">
      <c r="A30" s="6"/>
      <c r="B30" s="6"/>
      <c r="C30" s="7"/>
      <c r="D30" s="26" t="s">
        <v>313</v>
      </c>
      <c r="E30" s="4">
        <v>2771680</v>
      </c>
      <c r="F30" s="4">
        <v>2771680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18">
        <f t="shared" si="3"/>
        <v>2771680</v>
      </c>
    </row>
    <row r="31" spans="1:16" ht="12.75">
      <c r="A31" s="6"/>
      <c r="B31" s="6"/>
      <c r="C31" s="7"/>
      <c r="D31" s="26" t="s">
        <v>314</v>
      </c>
      <c r="E31" s="4">
        <v>33500</v>
      </c>
      <c r="F31" s="4">
        <v>33500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18">
        <f t="shared" si="3"/>
        <v>33500</v>
      </c>
    </row>
    <row r="32" spans="1:16" ht="12.75">
      <c r="A32" s="6"/>
      <c r="B32" s="6"/>
      <c r="C32" s="7"/>
      <c r="D32" s="26" t="s">
        <v>315</v>
      </c>
      <c r="E32" s="4">
        <v>21000</v>
      </c>
      <c r="F32" s="4">
        <v>21000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18">
        <f t="shared" si="3"/>
        <v>21000</v>
      </c>
    </row>
    <row r="33" spans="1:16" ht="12.75">
      <c r="A33" s="6"/>
      <c r="B33" s="6"/>
      <c r="C33" s="7"/>
      <c r="D33" s="26" t="s">
        <v>316</v>
      </c>
      <c r="E33" s="4">
        <v>305000</v>
      </c>
      <c r="F33" s="4">
        <v>305000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18">
        <f t="shared" si="3"/>
        <v>305000</v>
      </c>
    </row>
    <row r="34" spans="1:16" ht="25.5">
      <c r="A34" s="19" t="s">
        <v>32</v>
      </c>
      <c r="B34" s="19" t="s">
        <v>34</v>
      </c>
      <c r="C34" s="20" t="s">
        <v>33</v>
      </c>
      <c r="D34" s="27" t="s">
        <v>35</v>
      </c>
      <c r="E34" s="5">
        <v>16965271</v>
      </c>
      <c r="F34" s="5">
        <v>16965271</v>
      </c>
      <c r="G34" s="5">
        <v>0</v>
      </c>
      <c r="H34" s="5">
        <v>0</v>
      </c>
      <c r="I34" s="5">
        <v>0</v>
      </c>
      <c r="J34" s="5">
        <v>2761980</v>
      </c>
      <c r="K34" s="5">
        <v>0</v>
      </c>
      <c r="L34" s="5">
        <v>0</v>
      </c>
      <c r="M34" s="5">
        <v>0</v>
      </c>
      <c r="N34" s="5">
        <v>2761980</v>
      </c>
      <c r="O34" s="5">
        <v>2761980</v>
      </c>
      <c r="P34" s="5">
        <f>E34+J34</f>
        <v>19727251</v>
      </c>
    </row>
    <row r="35" spans="1:16" ht="12.75">
      <c r="A35" s="19"/>
      <c r="B35" s="19"/>
      <c r="C35" s="20"/>
      <c r="D35" s="26" t="s">
        <v>310</v>
      </c>
      <c r="E35" s="4">
        <v>5155400</v>
      </c>
      <c r="F35" s="4">
        <v>5155400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5">
        <f>E35+J35</f>
        <v>5155400</v>
      </c>
    </row>
    <row r="36" spans="1:16" ht="12.75">
      <c r="A36" s="19"/>
      <c r="B36" s="19"/>
      <c r="C36" s="20"/>
      <c r="D36" s="26" t="s">
        <v>311</v>
      </c>
      <c r="E36" s="4">
        <v>1053982</v>
      </c>
      <c r="F36" s="4">
        <v>1053980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5">
        <f>E36+J36</f>
        <v>1053982</v>
      </c>
    </row>
    <row r="37" spans="1:16" ht="12.75">
      <c r="A37" s="19"/>
      <c r="B37" s="19"/>
      <c r="C37" s="20"/>
      <c r="D37" s="26" t="s">
        <v>312</v>
      </c>
      <c r="E37" s="4">
        <v>100748</v>
      </c>
      <c r="F37" s="4">
        <v>100748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5">
        <f>E37+J37</f>
        <v>100748</v>
      </c>
    </row>
    <row r="38" spans="1:16" ht="12.75">
      <c r="A38" s="6" t="s">
        <v>36</v>
      </c>
      <c r="B38" s="6" t="s">
        <v>37</v>
      </c>
      <c r="C38" s="17"/>
      <c r="D38" s="24" t="s">
        <v>38</v>
      </c>
      <c r="E38" s="18">
        <v>2015744</v>
      </c>
      <c r="F38" s="18">
        <v>2015744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f aca="true" t="shared" si="4" ref="P38:P55">E38+J38</f>
        <v>2015744</v>
      </c>
    </row>
    <row r="39" spans="1:16" ht="12.75">
      <c r="A39" s="19" t="s">
        <v>39</v>
      </c>
      <c r="B39" s="19" t="s">
        <v>41</v>
      </c>
      <c r="C39" s="20" t="s">
        <v>40</v>
      </c>
      <c r="D39" s="27" t="s">
        <v>42</v>
      </c>
      <c r="E39" s="5">
        <v>848516</v>
      </c>
      <c r="F39" s="5">
        <v>848516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f t="shared" si="4"/>
        <v>848516</v>
      </c>
    </row>
    <row r="40" spans="1:16" ht="12.75">
      <c r="A40" s="19"/>
      <c r="B40" s="19"/>
      <c r="C40" s="20"/>
      <c r="D40" s="28" t="s">
        <v>317</v>
      </c>
      <c r="E40" s="5">
        <v>518516</v>
      </c>
      <c r="F40" s="5">
        <v>518516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f t="shared" si="4"/>
        <v>518516</v>
      </c>
    </row>
    <row r="41" spans="1:16" ht="12.75">
      <c r="A41" s="19" t="s">
        <v>43</v>
      </c>
      <c r="B41" s="19" t="s">
        <v>44</v>
      </c>
      <c r="C41" s="20" t="s">
        <v>40</v>
      </c>
      <c r="D41" s="27" t="s">
        <v>45</v>
      </c>
      <c r="E41" s="5">
        <v>1167228</v>
      </c>
      <c r="F41" s="5">
        <v>1167228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f t="shared" si="4"/>
        <v>1167228</v>
      </c>
    </row>
    <row r="42" spans="1:16" ht="12.75">
      <c r="A42" s="19"/>
      <c r="B42" s="19"/>
      <c r="C42" s="20"/>
      <c r="D42" s="26" t="s">
        <v>318</v>
      </c>
      <c r="E42" s="4">
        <v>1167228</v>
      </c>
      <c r="F42" s="4">
        <v>1167228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5">
        <f t="shared" si="4"/>
        <v>1167228</v>
      </c>
    </row>
    <row r="43" spans="1:16" ht="12.75">
      <c r="A43" s="19"/>
      <c r="B43" s="6">
        <v>6000</v>
      </c>
      <c r="C43" s="7"/>
      <c r="D43" s="29" t="s">
        <v>319</v>
      </c>
      <c r="E43" s="4">
        <f>E44+E47</f>
        <v>842000</v>
      </c>
      <c r="F43" s="4">
        <f aca="true" t="shared" si="5" ref="F43:O43">F44+F47</f>
        <v>0</v>
      </c>
      <c r="G43" s="4">
        <f t="shared" si="5"/>
        <v>0</v>
      </c>
      <c r="H43" s="4">
        <f t="shared" si="5"/>
        <v>0</v>
      </c>
      <c r="I43" s="4">
        <f t="shared" si="5"/>
        <v>842000</v>
      </c>
      <c r="J43" s="4">
        <f t="shared" si="5"/>
        <v>7057991</v>
      </c>
      <c r="K43" s="4">
        <f t="shared" si="5"/>
        <v>0</v>
      </c>
      <c r="L43" s="4">
        <f t="shared" si="5"/>
        <v>0</v>
      </c>
      <c r="M43" s="4">
        <f t="shared" si="5"/>
        <v>0</v>
      </c>
      <c r="N43" s="4">
        <f t="shared" si="5"/>
        <v>7057991</v>
      </c>
      <c r="O43" s="4">
        <f t="shared" si="5"/>
        <v>5057991</v>
      </c>
      <c r="P43" s="5">
        <f t="shared" si="4"/>
        <v>7899991</v>
      </c>
    </row>
    <row r="44" spans="1:16" ht="17.25" customHeight="1">
      <c r="A44" s="6" t="s">
        <v>46</v>
      </c>
      <c r="B44" s="6" t="s">
        <v>47</v>
      </c>
      <c r="C44" s="17"/>
      <c r="D44" s="24" t="s">
        <v>48</v>
      </c>
      <c r="E44" s="18">
        <v>842000</v>
      </c>
      <c r="F44" s="18">
        <v>0</v>
      </c>
      <c r="G44" s="18">
        <v>0</v>
      </c>
      <c r="H44" s="18">
        <v>0</v>
      </c>
      <c r="I44" s="18">
        <v>842000</v>
      </c>
      <c r="J44" s="18">
        <v>6557991</v>
      </c>
      <c r="K44" s="18">
        <v>0</v>
      </c>
      <c r="L44" s="18">
        <v>0</v>
      </c>
      <c r="M44" s="18">
        <v>0</v>
      </c>
      <c r="N44" s="18">
        <v>6557991</v>
      </c>
      <c r="O44" s="18">
        <v>4557991</v>
      </c>
      <c r="P44" s="18">
        <f t="shared" si="4"/>
        <v>7399991</v>
      </c>
    </row>
    <row r="45" spans="1:16" ht="25.5">
      <c r="A45" s="19" t="s">
        <v>49</v>
      </c>
      <c r="B45" s="19" t="s">
        <v>51</v>
      </c>
      <c r="C45" s="20" t="s">
        <v>50</v>
      </c>
      <c r="D45" s="27" t="s">
        <v>52</v>
      </c>
      <c r="E45" s="5">
        <v>492000</v>
      </c>
      <c r="F45" s="5">
        <v>0</v>
      </c>
      <c r="G45" s="5">
        <v>0</v>
      </c>
      <c r="H45" s="5">
        <v>0</v>
      </c>
      <c r="I45" s="5">
        <v>492000</v>
      </c>
      <c r="J45" s="5">
        <v>3196000</v>
      </c>
      <c r="K45" s="5">
        <v>0</v>
      </c>
      <c r="L45" s="5">
        <v>0</v>
      </c>
      <c r="M45" s="5">
        <v>0</v>
      </c>
      <c r="N45" s="5">
        <v>3196000</v>
      </c>
      <c r="O45" s="5">
        <v>3196000</v>
      </c>
      <c r="P45" s="5">
        <f t="shared" si="4"/>
        <v>3688000</v>
      </c>
    </row>
    <row r="46" spans="1:16" ht="12.75">
      <c r="A46" s="19" t="s">
        <v>53</v>
      </c>
      <c r="B46" s="19" t="s">
        <v>54</v>
      </c>
      <c r="C46" s="20" t="s">
        <v>50</v>
      </c>
      <c r="D46" s="27" t="s">
        <v>55</v>
      </c>
      <c r="E46" s="5">
        <v>350000</v>
      </c>
      <c r="F46" s="5">
        <v>0</v>
      </c>
      <c r="G46" s="5">
        <v>0</v>
      </c>
      <c r="H46" s="5">
        <v>0</v>
      </c>
      <c r="I46" s="5">
        <v>350000</v>
      </c>
      <c r="J46" s="5">
        <v>3361991</v>
      </c>
      <c r="K46" s="5">
        <v>0</v>
      </c>
      <c r="L46" s="5">
        <v>0</v>
      </c>
      <c r="M46" s="5">
        <v>0</v>
      </c>
      <c r="N46" s="5">
        <v>3361991</v>
      </c>
      <c r="O46" s="5">
        <v>1361991</v>
      </c>
      <c r="P46" s="5">
        <f t="shared" si="4"/>
        <v>3711991</v>
      </c>
    </row>
    <row r="47" spans="1:16" ht="25.5">
      <c r="A47" s="6" t="s">
        <v>56</v>
      </c>
      <c r="B47" s="6" t="s">
        <v>57</v>
      </c>
      <c r="C47" s="7" t="s">
        <v>50</v>
      </c>
      <c r="D47" s="24" t="s">
        <v>58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500000</v>
      </c>
      <c r="K47" s="18">
        <v>0</v>
      </c>
      <c r="L47" s="18">
        <v>0</v>
      </c>
      <c r="M47" s="18">
        <v>0</v>
      </c>
      <c r="N47" s="18">
        <v>500000</v>
      </c>
      <c r="O47" s="18">
        <v>500000</v>
      </c>
      <c r="P47" s="18">
        <f t="shared" si="4"/>
        <v>500000</v>
      </c>
    </row>
    <row r="48" spans="1:16" ht="12.75">
      <c r="A48" s="6"/>
      <c r="B48" s="1" t="s">
        <v>305</v>
      </c>
      <c r="C48" s="2"/>
      <c r="D48" s="25" t="s">
        <v>306</v>
      </c>
      <c r="E48" s="18">
        <f>E49+E51</f>
        <v>448000</v>
      </c>
      <c r="F48" s="18">
        <f aca="true" t="shared" si="6" ref="F48:O48">F49+F51</f>
        <v>448000</v>
      </c>
      <c r="G48" s="18">
        <f t="shared" si="6"/>
        <v>0</v>
      </c>
      <c r="H48" s="18">
        <f t="shared" si="6"/>
        <v>0</v>
      </c>
      <c r="I48" s="18">
        <f t="shared" si="6"/>
        <v>0</v>
      </c>
      <c r="J48" s="18">
        <f t="shared" si="6"/>
        <v>666000</v>
      </c>
      <c r="K48" s="18">
        <f t="shared" si="6"/>
        <v>0</v>
      </c>
      <c r="L48" s="18">
        <f t="shared" si="6"/>
        <v>0</v>
      </c>
      <c r="M48" s="18">
        <f t="shared" si="6"/>
        <v>0</v>
      </c>
      <c r="N48" s="18">
        <f t="shared" si="6"/>
        <v>666000</v>
      </c>
      <c r="O48" s="18">
        <f t="shared" si="6"/>
        <v>666000</v>
      </c>
      <c r="P48" s="18">
        <f t="shared" si="4"/>
        <v>1114000</v>
      </c>
    </row>
    <row r="49" spans="1:16" ht="12.75">
      <c r="A49" s="6" t="s">
        <v>59</v>
      </c>
      <c r="B49" s="6" t="s">
        <v>60</v>
      </c>
      <c r="C49" s="17"/>
      <c r="D49" s="24" t="s">
        <v>61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666000</v>
      </c>
      <c r="K49" s="18">
        <v>0</v>
      </c>
      <c r="L49" s="18">
        <v>0</v>
      </c>
      <c r="M49" s="18">
        <v>0</v>
      </c>
      <c r="N49" s="18">
        <v>666000</v>
      </c>
      <c r="O49" s="18">
        <v>666000</v>
      </c>
      <c r="P49" s="18">
        <f t="shared" si="4"/>
        <v>666000</v>
      </c>
    </row>
    <row r="50" spans="1:16" ht="12.75">
      <c r="A50" s="19" t="s">
        <v>62</v>
      </c>
      <c r="B50" s="19" t="s">
        <v>64</v>
      </c>
      <c r="C50" s="20" t="s">
        <v>63</v>
      </c>
      <c r="D50" s="27" t="s">
        <v>65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666000</v>
      </c>
      <c r="K50" s="5">
        <v>0</v>
      </c>
      <c r="L50" s="5">
        <v>0</v>
      </c>
      <c r="M50" s="5">
        <v>0</v>
      </c>
      <c r="N50" s="5">
        <v>666000</v>
      </c>
      <c r="O50" s="5">
        <v>666000</v>
      </c>
      <c r="P50" s="5">
        <f t="shared" si="4"/>
        <v>666000</v>
      </c>
    </row>
    <row r="51" spans="1:16" ht="12.75">
      <c r="A51" s="6" t="s">
        <v>66</v>
      </c>
      <c r="B51" s="6" t="s">
        <v>24</v>
      </c>
      <c r="C51" s="7" t="s">
        <v>23</v>
      </c>
      <c r="D51" s="24" t="s">
        <v>25</v>
      </c>
      <c r="E51" s="18">
        <v>448000</v>
      </c>
      <c r="F51" s="18">
        <v>448000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f t="shared" si="4"/>
        <v>448000</v>
      </c>
    </row>
    <row r="52" spans="1:16" ht="12.75">
      <c r="A52" s="6" t="s">
        <v>67</v>
      </c>
      <c r="B52" s="16"/>
      <c r="C52" s="17"/>
      <c r="D52" s="30" t="s">
        <v>320</v>
      </c>
      <c r="E52" s="18">
        <v>116797450</v>
      </c>
      <c r="F52" s="18">
        <v>116797450</v>
      </c>
      <c r="G52" s="18">
        <v>72408306</v>
      </c>
      <c r="H52" s="18">
        <v>13256550</v>
      </c>
      <c r="I52" s="18">
        <v>0</v>
      </c>
      <c r="J52" s="18">
        <v>14238184</v>
      </c>
      <c r="K52" s="18">
        <v>2199678</v>
      </c>
      <c r="L52" s="18">
        <v>323554</v>
      </c>
      <c r="M52" s="18">
        <v>6352</v>
      </c>
      <c r="N52" s="18">
        <v>12038506</v>
      </c>
      <c r="O52" s="18">
        <v>12038506</v>
      </c>
      <c r="P52" s="18">
        <f t="shared" si="4"/>
        <v>131035634</v>
      </c>
    </row>
    <row r="53" spans="1:16" ht="12.75">
      <c r="A53" s="6" t="s">
        <v>68</v>
      </c>
      <c r="B53" s="16"/>
      <c r="C53" s="17"/>
      <c r="D53" s="30" t="s">
        <v>321</v>
      </c>
      <c r="E53" s="18">
        <v>116797450</v>
      </c>
      <c r="F53" s="18">
        <v>116797450</v>
      </c>
      <c r="G53" s="18">
        <v>72408306</v>
      </c>
      <c r="H53" s="18">
        <v>13256550</v>
      </c>
      <c r="I53" s="18">
        <v>0</v>
      </c>
      <c r="J53" s="18">
        <v>14238184</v>
      </c>
      <c r="K53" s="18">
        <v>2199678</v>
      </c>
      <c r="L53" s="18">
        <v>323554</v>
      </c>
      <c r="M53" s="18">
        <v>6352</v>
      </c>
      <c r="N53" s="18">
        <v>12038506</v>
      </c>
      <c r="O53" s="18">
        <v>12038506</v>
      </c>
      <c r="P53" s="18">
        <f t="shared" si="4"/>
        <v>131035634</v>
      </c>
    </row>
    <row r="54" spans="1:16" ht="12.75">
      <c r="A54" s="6"/>
      <c r="B54" s="8">
        <v>1000</v>
      </c>
      <c r="C54" s="9"/>
      <c r="D54" s="23" t="s">
        <v>322</v>
      </c>
      <c r="E54" s="18">
        <f aca="true" t="shared" si="7" ref="E54:O54">E55+E58+E60+E61</f>
        <v>114286747</v>
      </c>
      <c r="F54" s="18">
        <f t="shared" si="7"/>
        <v>114286747</v>
      </c>
      <c r="G54" s="18">
        <f t="shared" si="7"/>
        <v>70656010</v>
      </c>
      <c r="H54" s="18">
        <f t="shared" si="7"/>
        <v>13008247</v>
      </c>
      <c r="I54" s="18">
        <f t="shared" si="7"/>
        <v>0</v>
      </c>
      <c r="J54" s="18">
        <f t="shared" si="7"/>
        <v>13839602</v>
      </c>
      <c r="K54" s="18">
        <f t="shared" si="7"/>
        <v>2199678</v>
      </c>
      <c r="L54" s="18">
        <f t="shared" si="7"/>
        <v>323554</v>
      </c>
      <c r="M54" s="18">
        <f t="shared" si="7"/>
        <v>6352</v>
      </c>
      <c r="N54" s="18">
        <f t="shared" si="7"/>
        <v>11639924</v>
      </c>
      <c r="O54" s="18">
        <f t="shared" si="7"/>
        <v>11639924</v>
      </c>
      <c r="P54" s="18">
        <f t="shared" si="4"/>
        <v>128126349</v>
      </c>
    </row>
    <row r="55" spans="1:16" ht="38.25">
      <c r="A55" s="6" t="s">
        <v>69</v>
      </c>
      <c r="B55" s="6" t="s">
        <v>71</v>
      </c>
      <c r="C55" s="7" t="s">
        <v>70</v>
      </c>
      <c r="D55" s="24" t="s">
        <v>72</v>
      </c>
      <c r="E55" s="18">
        <v>96764473</v>
      </c>
      <c r="F55" s="18">
        <v>96764473</v>
      </c>
      <c r="G55" s="18">
        <v>61721669</v>
      </c>
      <c r="H55" s="18">
        <v>12151950</v>
      </c>
      <c r="I55" s="18">
        <v>0</v>
      </c>
      <c r="J55" s="18">
        <v>11788066</v>
      </c>
      <c r="K55" s="18">
        <v>1916142</v>
      </c>
      <c r="L55" s="18">
        <v>96354</v>
      </c>
      <c r="M55" s="18">
        <v>0</v>
      </c>
      <c r="N55" s="18">
        <v>9871924</v>
      </c>
      <c r="O55" s="18">
        <v>9871924</v>
      </c>
      <c r="P55" s="18">
        <f t="shared" si="4"/>
        <v>108552539</v>
      </c>
    </row>
    <row r="56" spans="1:16" ht="12.75">
      <c r="A56" s="6"/>
      <c r="B56" s="6"/>
      <c r="C56" s="7"/>
      <c r="D56" s="26" t="s">
        <v>323</v>
      </c>
      <c r="E56" s="4">
        <v>54178200</v>
      </c>
      <c r="F56" s="4">
        <v>54178200</v>
      </c>
      <c r="G56" s="4">
        <v>44408360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18">
        <f>E56+J56</f>
        <v>54178200</v>
      </c>
    </row>
    <row r="57" spans="1:16" ht="12.75">
      <c r="A57" s="6"/>
      <c r="B57" s="6"/>
      <c r="C57" s="7"/>
      <c r="D57" s="26" t="s">
        <v>324</v>
      </c>
      <c r="E57" s="4">
        <v>20388500</v>
      </c>
      <c r="F57" s="4">
        <v>20388500</v>
      </c>
      <c r="G57" s="4">
        <v>9255658</v>
      </c>
      <c r="H57" s="4">
        <v>9041064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18">
        <f>E57+J57</f>
        <v>20388500</v>
      </c>
    </row>
    <row r="58" spans="1:16" ht="25.5">
      <c r="A58" s="6" t="s">
        <v>73</v>
      </c>
      <c r="B58" s="6" t="s">
        <v>75</v>
      </c>
      <c r="C58" s="7" t="s">
        <v>74</v>
      </c>
      <c r="D58" s="24" t="s">
        <v>76</v>
      </c>
      <c r="E58" s="18">
        <v>4858254</v>
      </c>
      <c r="F58" s="18">
        <v>4858254</v>
      </c>
      <c r="G58" s="18">
        <v>3503173</v>
      </c>
      <c r="H58" s="18">
        <v>464302</v>
      </c>
      <c r="I58" s="18">
        <v>0</v>
      </c>
      <c r="J58" s="18">
        <v>553536</v>
      </c>
      <c r="K58" s="18">
        <v>283536</v>
      </c>
      <c r="L58" s="18">
        <v>227200</v>
      </c>
      <c r="M58" s="18">
        <v>6352</v>
      </c>
      <c r="N58" s="18">
        <v>270000</v>
      </c>
      <c r="O58" s="18">
        <v>270000</v>
      </c>
      <c r="P58" s="18">
        <f aca="true" t="shared" si="8" ref="P58:P89">E58+J58</f>
        <v>5411790</v>
      </c>
    </row>
    <row r="59" spans="1:16" ht="12.75">
      <c r="A59" s="6"/>
      <c r="B59" s="6"/>
      <c r="C59" s="7"/>
      <c r="D59" s="26" t="s">
        <v>325</v>
      </c>
      <c r="E59" s="4">
        <v>751952</v>
      </c>
      <c r="F59" s="4">
        <v>751952</v>
      </c>
      <c r="G59" s="4">
        <v>616354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18">
        <f t="shared" si="8"/>
        <v>751952</v>
      </c>
    </row>
    <row r="60" spans="1:16" ht="12.75">
      <c r="A60" s="6" t="s">
        <v>77</v>
      </c>
      <c r="B60" s="6" t="s">
        <v>79</v>
      </c>
      <c r="C60" s="7" t="s">
        <v>78</v>
      </c>
      <c r="D60" s="24" t="s">
        <v>80</v>
      </c>
      <c r="E60" s="18">
        <v>2190672</v>
      </c>
      <c r="F60" s="18">
        <v>2190672</v>
      </c>
      <c r="G60" s="18">
        <v>1532264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f t="shared" si="8"/>
        <v>2190672</v>
      </c>
    </row>
    <row r="61" spans="1:16" ht="12.75">
      <c r="A61" s="6" t="s">
        <v>81</v>
      </c>
      <c r="B61" s="6" t="s">
        <v>82</v>
      </c>
      <c r="C61" s="17"/>
      <c r="D61" s="24" t="s">
        <v>83</v>
      </c>
      <c r="E61" s="18">
        <v>10473348</v>
      </c>
      <c r="F61" s="18">
        <v>10473348</v>
      </c>
      <c r="G61" s="18">
        <v>3898904</v>
      </c>
      <c r="H61" s="18">
        <v>391995</v>
      </c>
      <c r="I61" s="18">
        <v>0</v>
      </c>
      <c r="J61" s="18">
        <v>1498000</v>
      </c>
      <c r="K61" s="18">
        <v>0</v>
      </c>
      <c r="L61" s="18">
        <v>0</v>
      </c>
      <c r="M61" s="18">
        <v>0</v>
      </c>
      <c r="N61" s="18">
        <v>1498000</v>
      </c>
      <c r="O61" s="18">
        <v>1498000</v>
      </c>
      <c r="P61" s="18">
        <f t="shared" si="8"/>
        <v>11971348</v>
      </c>
    </row>
    <row r="62" spans="1:16" ht="12.75">
      <c r="A62" s="19" t="s">
        <v>84</v>
      </c>
      <c r="B62" s="19" t="s">
        <v>85</v>
      </c>
      <c r="C62" s="20" t="s">
        <v>78</v>
      </c>
      <c r="D62" s="27" t="s">
        <v>86</v>
      </c>
      <c r="E62" s="5">
        <v>5638654</v>
      </c>
      <c r="F62" s="5">
        <v>5638654</v>
      </c>
      <c r="G62" s="5">
        <v>3898904</v>
      </c>
      <c r="H62" s="5">
        <v>391995</v>
      </c>
      <c r="I62" s="5">
        <v>0</v>
      </c>
      <c r="J62" s="5">
        <v>1498000</v>
      </c>
      <c r="K62" s="5">
        <v>0</v>
      </c>
      <c r="L62" s="5">
        <v>0</v>
      </c>
      <c r="M62" s="5">
        <v>0</v>
      </c>
      <c r="N62" s="5">
        <v>1498000</v>
      </c>
      <c r="O62" s="5">
        <v>1498000</v>
      </c>
      <c r="P62" s="5">
        <f t="shared" si="8"/>
        <v>7136654</v>
      </c>
    </row>
    <row r="63" spans="1:16" ht="12.75">
      <c r="A63" s="19" t="s">
        <v>87</v>
      </c>
      <c r="B63" s="19" t="s">
        <v>88</v>
      </c>
      <c r="C63" s="20" t="s">
        <v>78</v>
      </c>
      <c r="D63" s="27" t="s">
        <v>89</v>
      </c>
      <c r="E63" s="5">
        <v>4834694</v>
      </c>
      <c r="F63" s="5">
        <v>4834694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f t="shared" si="8"/>
        <v>4834694</v>
      </c>
    </row>
    <row r="64" spans="1:16" ht="12.75">
      <c r="A64" s="19"/>
      <c r="B64" s="10">
        <v>5000</v>
      </c>
      <c r="C64" s="11"/>
      <c r="D64" s="23" t="s">
        <v>326</v>
      </c>
      <c r="E64" s="5">
        <f>E65</f>
        <v>2510703</v>
      </c>
      <c r="F64" s="5">
        <f aca="true" t="shared" si="9" ref="F64:O64">F65</f>
        <v>2510703</v>
      </c>
      <c r="G64" s="5">
        <f t="shared" si="9"/>
        <v>1752296</v>
      </c>
      <c r="H64" s="5">
        <f t="shared" si="9"/>
        <v>248303</v>
      </c>
      <c r="I64" s="5">
        <f t="shared" si="9"/>
        <v>0</v>
      </c>
      <c r="J64" s="5">
        <f t="shared" si="9"/>
        <v>20000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20000</v>
      </c>
      <c r="O64" s="5">
        <f t="shared" si="9"/>
        <v>20000</v>
      </c>
      <c r="P64" s="5">
        <f t="shared" si="8"/>
        <v>2530703</v>
      </c>
    </row>
    <row r="65" spans="1:16" ht="12.75">
      <c r="A65" s="6" t="s">
        <v>90</v>
      </c>
      <c r="B65" s="6" t="s">
        <v>91</v>
      </c>
      <c r="C65" s="17"/>
      <c r="D65" s="24" t="s">
        <v>92</v>
      </c>
      <c r="E65" s="18">
        <v>2510703</v>
      </c>
      <c r="F65" s="18">
        <v>2510703</v>
      </c>
      <c r="G65" s="18">
        <v>1752296</v>
      </c>
      <c r="H65" s="18">
        <v>248303</v>
      </c>
      <c r="I65" s="18">
        <v>0</v>
      </c>
      <c r="J65" s="18">
        <v>20000</v>
      </c>
      <c r="K65" s="18">
        <v>0</v>
      </c>
      <c r="L65" s="18">
        <v>0</v>
      </c>
      <c r="M65" s="18">
        <v>0</v>
      </c>
      <c r="N65" s="18">
        <v>20000</v>
      </c>
      <c r="O65" s="18">
        <v>20000</v>
      </c>
      <c r="P65" s="18">
        <f t="shared" si="8"/>
        <v>2530703</v>
      </c>
    </row>
    <row r="66" spans="1:16" ht="25.5">
      <c r="A66" s="19" t="s">
        <v>93</v>
      </c>
      <c r="B66" s="19" t="s">
        <v>95</v>
      </c>
      <c r="C66" s="20" t="s">
        <v>94</v>
      </c>
      <c r="D66" s="27" t="s">
        <v>96</v>
      </c>
      <c r="E66" s="5">
        <v>2510703</v>
      </c>
      <c r="F66" s="5">
        <v>2510703</v>
      </c>
      <c r="G66" s="5">
        <v>1752296</v>
      </c>
      <c r="H66" s="5">
        <v>248303</v>
      </c>
      <c r="I66" s="5">
        <v>0</v>
      </c>
      <c r="J66" s="5">
        <v>20000</v>
      </c>
      <c r="K66" s="5">
        <v>0</v>
      </c>
      <c r="L66" s="5">
        <v>0</v>
      </c>
      <c r="M66" s="5">
        <v>0</v>
      </c>
      <c r="N66" s="5">
        <v>20000</v>
      </c>
      <c r="O66" s="5">
        <v>20000</v>
      </c>
      <c r="P66" s="5">
        <f t="shared" si="8"/>
        <v>2530703</v>
      </c>
    </row>
    <row r="67" spans="1:16" ht="12.75">
      <c r="A67" s="19"/>
      <c r="B67" s="1" t="s">
        <v>305</v>
      </c>
      <c r="C67" s="2"/>
      <c r="D67" s="25" t="s">
        <v>306</v>
      </c>
      <c r="E67" s="5">
        <f>E68</f>
        <v>0</v>
      </c>
      <c r="F67" s="5">
        <f aca="true" t="shared" si="10" ref="F67:O67">F68</f>
        <v>0</v>
      </c>
      <c r="G67" s="5">
        <f t="shared" si="10"/>
        <v>0</v>
      </c>
      <c r="H67" s="5">
        <f t="shared" si="10"/>
        <v>0</v>
      </c>
      <c r="I67" s="5">
        <f t="shared" si="10"/>
        <v>0</v>
      </c>
      <c r="J67" s="5">
        <f t="shared" si="10"/>
        <v>378582</v>
      </c>
      <c r="K67" s="5">
        <f t="shared" si="10"/>
        <v>0</v>
      </c>
      <c r="L67" s="5">
        <f t="shared" si="10"/>
        <v>0</v>
      </c>
      <c r="M67" s="5">
        <f t="shared" si="10"/>
        <v>0</v>
      </c>
      <c r="N67" s="5">
        <f t="shared" si="10"/>
        <v>378582</v>
      </c>
      <c r="O67" s="5">
        <f t="shared" si="10"/>
        <v>378582</v>
      </c>
      <c r="P67" s="5">
        <f t="shared" si="8"/>
        <v>378582</v>
      </c>
    </row>
    <row r="68" spans="1:16" ht="12.75">
      <c r="A68" s="6" t="s">
        <v>97</v>
      </c>
      <c r="B68" s="6" t="s">
        <v>60</v>
      </c>
      <c r="C68" s="17"/>
      <c r="D68" s="24" t="s">
        <v>98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378582</v>
      </c>
      <c r="K68" s="18">
        <v>0</v>
      </c>
      <c r="L68" s="18">
        <v>0</v>
      </c>
      <c r="M68" s="18">
        <v>0</v>
      </c>
      <c r="N68" s="18">
        <v>378582</v>
      </c>
      <c r="O68" s="18">
        <v>378582</v>
      </c>
      <c r="P68" s="18">
        <f t="shared" si="8"/>
        <v>378582</v>
      </c>
    </row>
    <row r="69" spans="1:16" ht="12.75">
      <c r="A69" s="19" t="s">
        <v>99</v>
      </c>
      <c r="B69" s="19" t="s">
        <v>100</v>
      </c>
      <c r="C69" s="20" t="s">
        <v>63</v>
      </c>
      <c r="D69" s="27" t="s">
        <v>101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378582</v>
      </c>
      <c r="K69" s="5">
        <v>0</v>
      </c>
      <c r="L69" s="5">
        <v>0</v>
      </c>
      <c r="M69" s="5">
        <v>0</v>
      </c>
      <c r="N69" s="5">
        <v>378582</v>
      </c>
      <c r="O69" s="5">
        <v>378582</v>
      </c>
      <c r="P69" s="5">
        <f t="shared" si="8"/>
        <v>378582</v>
      </c>
    </row>
    <row r="70" spans="1:16" ht="12.75">
      <c r="A70" s="6" t="s">
        <v>102</v>
      </c>
      <c r="B70" s="16"/>
      <c r="C70" s="17"/>
      <c r="D70" s="25" t="s">
        <v>327</v>
      </c>
      <c r="E70" s="18">
        <v>190408525</v>
      </c>
      <c r="F70" s="18">
        <v>190408525</v>
      </c>
      <c r="G70" s="18">
        <v>3959512</v>
      </c>
      <c r="H70" s="18">
        <v>141940</v>
      </c>
      <c r="I70" s="18">
        <v>0</v>
      </c>
      <c r="J70" s="18">
        <v>374600</v>
      </c>
      <c r="K70" s="18">
        <v>53600</v>
      </c>
      <c r="L70" s="18">
        <v>42300</v>
      </c>
      <c r="M70" s="18">
        <v>500</v>
      </c>
      <c r="N70" s="18">
        <v>321000</v>
      </c>
      <c r="O70" s="18">
        <v>321000</v>
      </c>
      <c r="P70" s="18">
        <f t="shared" si="8"/>
        <v>190783125</v>
      </c>
    </row>
    <row r="71" spans="1:16" ht="12.75">
      <c r="A71" s="6" t="s">
        <v>103</v>
      </c>
      <c r="B71" s="16"/>
      <c r="C71" s="17"/>
      <c r="D71" s="25" t="s">
        <v>328</v>
      </c>
      <c r="E71" s="18">
        <v>190408525</v>
      </c>
      <c r="F71" s="18">
        <v>190408525</v>
      </c>
      <c r="G71" s="18">
        <v>3959512</v>
      </c>
      <c r="H71" s="18">
        <v>141940</v>
      </c>
      <c r="I71" s="18">
        <v>0</v>
      </c>
      <c r="J71" s="18">
        <v>374600</v>
      </c>
      <c r="K71" s="18">
        <v>53600</v>
      </c>
      <c r="L71" s="18">
        <v>42300</v>
      </c>
      <c r="M71" s="18">
        <v>500</v>
      </c>
      <c r="N71" s="18">
        <v>321000</v>
      </c>
      <c r="O71" s="18">
        <v>321000</v>
      </c>
      <c r="P71" s="18">
        <f t="shared" si="8"/>
        <v>190783125</v>
      </c>
    </row>
    <row r="72" spans="1:16" ht="12.75">
      <c r="A72" s="6"/>
      <c r="B72" s="8">
        <v>3000</v>
      </c>
      <c r="C72" s="9"/>
      <c r="D72" s="23" t="s">
        <v>329</v>
      </c>
      <c r="E72" s="18">
        <f>E73+E76+E79+E83+E91+E96+E99+E102+E104+E106+E107</f>
        <v>190408525</v>
      </c>
      <c r="F72" s="18">
        <f aca="true" t="shared" si="11" ref="F72:O72">F73+F76+F79+F83+F91+F96+F99+F102+F104+F106+F107</f>
        <v>190408525</v>
      </c>
      <c r="G72" s="18">
        <f t="shared" si="11"/>
        <v>3959512</v>
      </c>
      <c r="H72" s="18">
        <f t="shared" si="11"/>
        <v>141940</v>
      </c>
      <c r="I72" s="18">
        <f t="shared" si="11"/>
        <v>0</v>
      </c>
      <c r="J72" s="18">
        <f t="shared" si="11"/>
        <v>293600</v>
      </c>
      <c r="K72" s="18">
        <f t="shared" si="11"/>
        <v>53600</v>
      </c>
      <c r="L72" s="18">
        <f t="shared" si="11"/>
        <v>42300</v>
      </c>
      <c r="M72" s="18">
        <f t="shared" si="11"/>
        <v>500</v>
      </c>
      <c r="N72" s="18">
        <f t="shared" si="11"/>
        <v>240000</v>
      </c>
      <c r="O72" s="18">
        <f t="shared" si="11"/>
        <v>240000</v>
      </c>
      <c r="P72" s="18">
        <f t="shared" si="8"/>
        <v>190702125</v>
      </c>
    </row>
    <row r="73" spans="1:16" ht="38.25">
      <c r="A73" s="6" t="s">
        <v>104</v>
      </c>
      <c r="B73" s="6" t="s">
        <v>105</v>
      </c>
      <c r="C73" s="17"/>
      <c r="D73" s="24" t="s">
        <v>106</v>
      </c>
      <c r="E73" s="18">
        <v>114149741</v>
      </c>
      <c r="F73" s="18">
        <v>114149741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f t="shared" si="8"/>
        <v>114149741</v>
      </c>
    </row>
    <row r="74" spans="1:16" ht="25.5">
      <c r="A74" s="19" t="s">
        <v>107</v>
      </c>
      <c r="B74" s="19" t="s">
        <v>109</v>
      </c>
      <c r="C74" s="20" t="s">
        <v>108</v>
      </c>
      <c r="D74" s="27" t="s">
        <v>110</v>
      </c>
      <c r="E74" s="5">
        <v>5707487</v>
      </c>
      <c r="F74" s="5">
        <v>5707487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f t="shared" si="8"/>
        <v>5707487</v>
      </c>
    </row>
    <row r="75" spans="1:16" ht="25.5">
      <c r="A75" s="19" t="s">
        <v>111</v>
      </c>
      <c r="B75" s="19" t="s">
        <v>113</v>
      </c>
      <c r="C75" s="20" t="s">
        <v>112</v>
      </c>
      <c r="D75" s="27" t="s">
        <v>114</v>
      </c>
      <c r="E75" s="5">
        <v>108442254</v>
      </c>
      <c r="F75" s="5">
        <v>108442254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f t="shared" si="8"/>
        <v>108442254</v>
      </c>
    </row>
    <row r="76" spans="1:16" ht="25.5">
      <c r="A76" s="6" t="s">
        <v>115</v>
      </c>
      <c r="B76" s="6" t="s">
        <v>116</v>
      </c>
      <c r="C76" s="17"/>
      <c r="D76" s="24" t="s">
        <v>117</v>
      </c>
      <c r="E76" s="18">
        <v>1935770</v>
      </c>
      <c r="F76" s="18">
        <v>1935770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f t="shared" si="8"/>
        <v>1935770</v>
      </c>
    </row>
    <row r="77" spans="1:16" ht="25.5">
      <c r="A77" s="19" t="s">
        <v>118</v>
      </c>
      <c r="B77" s="19" t="s">
        <v>119</v>
      </c>
      <c r="C77" s="20" t="s">
        <v>108</v>
      </c>
      <c r="D77" s="27" t="s">
        <v>120</v>
      </c>
      <c r="E77" s="5">
        <v>137125</v>
      </c>
      <c r="F77" s="5">
        <v>137125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f t="shared" si="8"/>
        <v>137125</v>
      </c>
    </row>
    <row r="78" spans="1:16" ht="25.5">
      <c r="A78" s="19" t="s">
        <v>121</v>
      </c>
      <c r="B78" s="19" t="s">
        <v>122</v>
      </c>
      <c r="C78" s="20" t="s">
        <v>112</v>
      </c>
      <c r="D78" s="27" t="s">
        <v>123</v>
      </c>
      <c r="E78" s="5">
        <v>1798645</v>
      </c>
      <c r="F78" s="5">
        <v>1798645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f t="shared" si="8"/>
        <v>1798645</v>
      </c>
    </row>
    <row r="79" spans="1:16" ht="38.25">
      <c r="A79" s="6" t="s">
        <v>124</v>
      </c>
      <c r="B79" s="6" t="s">
        <v>125</v>
      </c>
      <c r="C79" s="17"/>
      <c r="D79" s="24" t="s">
        <v>126</v>
      </c>
      <c r="E79" s="18">
        <v>1029374</v>
      </c>
      <c r="F79" s="18">
        <v>1029374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f t="shared" si="8"/>
        <v>1029374</v>
      </c>
    </row>
    <row r="80" spans="1:16" ht="12.75">
      <c r="A80" s="19" t="s">
        <v>127</v>
      </c>
      <c r="B80" s="19" t="s">
        <v>129</v>
      </c>
      <c r="C80" s="20" t="s">
        <v>128</v>
      </c>
      <c r="D80" s="27" t="s">
        <v>130</v>
      </c>
      <c r="E80" s="5">
        <v>352798</v>
      </c>
      <c r="F80" s="5">
        <v>352798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f t="shared" si="8"/>
        <v>352798</v>
      </c>
    </row>
    <row r="81" spans="1:16" ht="25.5">
      <c r="A81" s="19" t="s">
        <v>131</v>
      </c>
      <c r="B81" s="19" t="s">
        <v>132</v>
      </c>
      <c r="C81" s="20" t="s">
        <v>128</v>
      </c>
      <c r="D81" s="27" t="s">
        <v>133</v>
      </c>
      <c r="E81" s="5">
        <v>576576</v>
      </c>
      <c r="F81" s="5">
        <v>576576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f t="shared" si="8"/>
        <v>576576</v>
      </c>
    </row>
    <row r="82" spans="1:16" ht="25.5">
      <c r="A82" s="19" t="s">
        <v>134</v>
      </c>
      <c r="B82" s="19" t="s">
        <v>135</v>
      </c>
      <c r="C82" s="20" t="s">
        <v>128</v>
      </c>
      <c r="D82" s="27" t="s">
        <v>136</v>
      </c>
      <c r="E82" s="5">
        <v>100000</v>
      </c>
      <c r="F82" s="5">
        <v>100000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f t="shared" si="8"/>
        <v>100000</v>
      </c>
    </row>
    <row r="83" spans="1:16" ht="25.5">
      <c r="A83" s="6" t="s">
        <v>137</v>
      </c>
      <c r="B83" s="6" t="s">
        <v>138</v>
      </c>
      <c r="C83" s="17"/>
      <c r="D83" s="24" t="s">
        <v>139</v>
      </c>
      <c r="E83" s="18">
        <v>53057828</v>
      </c>
      <c r="F83" s="18">
        <v>53057828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f t="shared" si="8"/>
        <v>53057828</v>
      </c>
    </row>
    <row r="84" spans="1:16" ht="12.75">
      <c r="A84" s="19" t="s">
        <v>140</v>
      </c>
      <c r="B84" s="19" t="s">
        <v>142</v>
      </c>
      <c r="C84" s="20" t="s">
        <v>141</v>
      </c>
      <c r="D84" s="27" t="s">
        <v>143</v>
      </c>
      <c r="E84" s="5">
        <v>435250</v>
      </c>
      <c r="F84" s="5">
        <v>435250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f t="shared" si="8"/>
        <v>435250</v>
      </c>
    </row>
    <row r="85" spans="1:16" ht="12.75">
      <c r="A85" s="19" t="s">
        <v>144</v>
      </c>
      <c r="B85" s="19" t="s">
        <v>145</v>
      </c>
      <c r="C85" s="20" t="s">
        <v>141</v>
      </c>
      <c r="D85" s="27" t="s">
        <v>146</v>
      </c>
      <c r="E85" s="5">
        <v>22360</v>
      </c>
      <c r="F85" s="5">
        <v>22360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f t="shared" si="8"/>
        <v>22360</v>
      </c>
    </row>
    <row r="86" spans="1:16" ht="12.75">
      <c r="A86" s="19" t="s">
        <v>147</v>
      </c>
      <c r="B86" s="19" t="s">
        <v>148</v>
      </c>
      <c r="C86" s="20" t="s">
        <v>141</v>
      </c>
      <c r="D86" s="27" t="s">
        <v>149</v>
      </c>
      <c r="E86" s="5">
        <v>21217950</v>
      </c>
      <c r="F86" s="5">
        <v>21217950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f t="shared" si="8"/>
        <v>21217950</v>
      </c>
    </row>
    <row r="87" spans="1:16" ht="12.75">
      <c r="A87" s="19" t="s">
        <v>150</v>
      </c>
      <c r="B87" s="19" t="s">
        <v>151</v>
      </c>
      <c r="C87" s="20" t="s">
        <v>141</v>
      </c>
      <c r="D87" s="27" t="s">
        <v>152</v>
      </c>
      <c r="E87" s="5">
        <v>3016928</v>
      </c>
      <c r="F87" s="5">
        <v>3016928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f t="shared" si="8"/>
        <v>3016928</v>
      </c>
    </row>
    <row r="88" spans="1:16" ht="12.75">
      <c r="A88" s="19" t="s">
        <v>153</v>
      </c>
      <c r="B88" s="19" t="s">
        <v>154</v>
      </c>
      <c r="C88" s="20" t="s">
        <v>141</v>
      </c>
      <c r="D88" s="27" t="s">
        <v>155</v>
      </c>
      <c r="E88" s="5">
        <v>10055808</v>
      </c>
      <c r="F88" s="5">
        <v>10055808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f t="shared" si="8"/>
        <v>10055808</v>
      </c>
    </row>
    <row r="89" spans="1:16" ht="12.75">
      <c r="A89" s="19" t="s">
        <v>156</v>
      </c>
      <c r="B89" s="19" t="s">
        <v>157</v>
      </c>
      <c r="C89" s="20" t="s">
        <v>141</v>
      </c>
      <c r="D89" s="27" t="s">
        <v>158</v>
      </c>
      <c r="E89" s="5">
        <v>160176</v>
      </c>
      <c r="F89" s="5">
        <v>160176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f t="shared" si="8"/>
        <v>160176</v>
      </c>
    </row>
    <row r="90" spans="1:16" ht="12.75">
      <c r="A90" s="19" t="s">
        <v>159</v>
      </c>
      <c r="B90" s="19" t="s">
        <v>160</v>
      </c>
      <c r="C90" s="20" t="s">
        <v>141</v>
      </c>
      <c r="D90" s="27" t="s">
        <v>161</v>
      </c>
      <c r="E90" s="5">
        <v>18149356</v>
      </c>
      <c r="F90" s="5">
        <v>18149356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f aca="true" t="shared" si="12" ref="P90:P120">E90+J90</f>
        <v>18149356</v>
      </c>
    </row>
    <row r="91" spans="1:16" ht="51">
      <c r="A91" s="6" t="s">
        <v>162</v>
      </c>
      <c r="B91" s="6" t="s">
        <v>163</v>
      </c>
      <c r="C91" s="17"/>
      <c r="D91" s="24" t="s">
        <v>164</v>
      </c>
      <c r="E91" s="18">
        <v>11589682</v>
      </c>
      <c r="F91" s="18">
        <v>11589682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f t="shared" si="12"/>
        <v>11589682</v>
      </c>
    </row>
    <row r="92" spans="1:16" ht="25.5">
      <c r="A92" s="19" t="s">
        <v>165</v>
      </c>
      <c r="B92" s="19" t="s">
        <v>167</v>
      </c>
      <c r="C92" s="20" t="s">
        <v>166</v>
      </c>
      <c r="D92" s="27" t="s">
        <v>168</v>
      </c>
      <c r="E92" s="5">
        <v>9103030</v>
      </c>
      <c r="F92" s="5">
        <v>9103030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f t="shared" si="12"/>
        <v>9103030</v>
      </c>
    </row>
    <row r="93" spans="1:16" ht="25.5">
      <c r="A93" s="19" t="s">
        <v>169</v>
      </c>
      <c r="B93" s="19" t="s">
        <v>170</v>
      </c>
      <c r="C93" s="20" t="s">
        <v>166</v>
      </c>
      <c r="D93" s="27" t="s">
        <v>171</v>
      </c>
      <c r="E93" s="5">
        <v>1461296</v>
      </c>
      <c r="F93" s="5">
        <v>1461296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f t="shared" si="12"/>
        <v>1461296</v>
      </c>
    </row>
    <row r="94" spans="1:16" ht="25.5">
      <c r="A94" s="19" t="s">
        <v>172</v>
      </c>
      <c r="B94" s="19" t="s">
        <v>173</v>
      </c>
      <c r="C94" s="20" t="s">
        <v>166</v>
      </c>
      <c r="D94" s="27" t="s">
        <v>174</v>
      </c>
      <c r="E94" s="5">
        <v>986652</v>
      </c>
      <c r="F94" s="5">
        <v>986652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f t="shared" si="12"/>
        <v>986652</v>
      </c>
    </row>
    <row r="95" spans="1:16" ht="38.25">
      <c r="A95" s="19" t="s">
        <v>175</v>
      </c>
      <c r="B95" s="19" t="s">
        <v>176</v>
      </c>
      <c r="C95" s="20" t="s">
        <v>166</v>
      </c>
      <c r="D95" s="27" t="s">
        <v>177</v>
      </c>
      <c r="E95" s="5">
        <v>38704</v>
      </c>
      <c r="F95" s="5">
        <v>38704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f t="shared" si="12"/>
        <v>38704</v>
      </c>
    </row>
    <row r="96" spans="1:16" ht="25.5">
      <c r="A96" s="6" t="s">
        <v>178</v>
      </c>
      <c r="B96" s="6" t="s">
        <v>179</v>
      </c>
      <c r="C96" s="17"/>
      <c r="D96" s="24" t="s">
        <v>180</v>
      </c>
      <c r="E96" s="18">
        <v>4533046</v>
      </c>
      <c r="F96" s="18">
        <v>4533046</v>
      </c>
      <c r="G96" s="18">
        <v>3359395</v>
      </c>
      <c r="H96" s="18">
        <v>111621</v>
      </c>
      <c r="I96" s="18">
        <v>0</v>
      </c>
      <c r="J96" s="18">
        <v>293600</v>
      </c>
      <c r="K96" s="18">
        <v>53600</v>
      </c>
      <c r="L96" s="18">
        <v>42300</v>
      </c>
      <c r="M96" s="18">
        <v>500</v>
      </c>
      <c r="N96" s="18">
        <v>240000</v>
      </c>
      <c r="O96" s="18">
        <v>240000</v>
      </c>
      <c r="P96" s="18">
        <f t="shared" si="12"/>
        <v>4826646</v>
      </c>
    </row>
    <row r="97" spans="1:16" ht="32.25" customHeight="1">
      <c r="A97" s="19" t="s">
        <v>181</v>
      </c>
      <c r="B97" s="19" t="s">
        <v>182</v>
      </c>
      <c r="C97" s="20" t="s">
        <v>71</v>
      </c>
      <c r="D97" s="27" t="s">
        <v>183</v>
      </c>
      <c r="E97" s="5">
        <v>4533046</v>
      </c>
      <c r="F97" s="5">
        <v>4533046</v>
      </c>
      <c r="G97" s="5">
        <v>3359395</v>
      </c>
      <c r="H97" s="5">
        <v>111621</v>
      </c>
      <c r="I97" s="5">
        <v>0</v>
      </c>
      <c r="J97" s="5">
        <v>293600</v>
      </c>
      <c r="K97" s="5">
        <v>53600</v>
      </c>
      <c r="L97" s="5">
        <v>42300</v>
      </c>
      <c r="M97" s="5">
        <v>500</v>
      </c>
      <c r="N97" s="5">
        <v>240000</v>
      </c>
      <c r="O97" s="5">
        <v>240000</v>
      </c>
      <c r="P97" s="5">
        <f t="shared" si="12"/>
        <v>4826646</v>
      </c>
    </row>
    <row r="98" spans="1:16" ht="12.75">
      <c r="A98" s="19"/>
      <c r="B98" s="19"/>
      <c r="C98" s="20"/>
      <c r="D98" s="26" t="s">
        <v>325</v>
      </c>
      <c r="E98" s="5">
        <v>668161</v>
      </c>
      <c r="F98" s="5">
        <v>668161</v>
      </c>
      <c r="G98" s="5">
        <v>494860</v>
      </c>
      <c r="H98" s="5">
        <v>27125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f t="shared" si="12"/>
        <v>668161</v>
      </c>
    </row>
    <row r="99" spans="1:16" ht="12.75">
      <c r="A99" s="6" t="s">
        <v>184</v>
      </c>
      <c r="B99" s="6" t="s">
        <v>185</v>
      </c>
      <c r="C99" s="17"/>
      <c r="D99" s="24" t="s">
        <v>186</v>
      </c>
      <c r="E99" s="18">
        <v>797663</v>
      </c>
      <c r="F99" s="18">
        <v>797663</v>
      </c>
      <c r="G99" s="18">
        <v>600117</v>
      </c>
      <c r="H99" s="18">
        <v>30319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f t="shared" si="12"/>
        <v>797663</v>
      </c>
    </row>
    <row r="100" spans="1:16" ht="25.5">
      <c r="A100" s="19" t="s">
        <v>187</v>
      </c>
      <c r="B100" s="19" t="s">
        <v>188</v>
      </c>
      <c r="C100" s="20" t="s">
        <v>141</v>
      </c>
      <c r="D100" s="27" t="s">
        <v>189</v>
      </c>
      <c r="E100" s="5">
        <v>797663</v>
      </c>
      <c r="F100" s="5">
        <v>797663</v>
      </c>
      <c r="G100" s="5">
        <v>600117</v>
      </c>
      <c r="H100" s="5">
        <v>30319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f t="shared" si="12"/>
        <v>797663</v>
      </c>
    </row>
    <row r="101" spans="1:16" ht="12.75">
      <c r="A101" s="19"/>
      <c r="B101" s="19"/>
      <c r="C101" s="20"/>
      <c r="D101" s="26" t="s">
        <v>325</v>
      </c>
      <c r="E101" s="5">
        <v>182477</v>
      </c>
      <c r="F101" s="5">
        <v>182477</v>
      </c>
      <c r="G101" s="5">
        <v>135393</v>
      </c>
      <c r="H101" s="5">
        <v>8004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f t="shared" si="12"/>
        <v>182477</v>
      </c>
    </row>
    <row r="102" spans="1:16" ht="38.25">
      <c r="A102" s="6" t="s">
        <v>190</v>
      </c>
      <c r="B102" s="6" t="s">
        <v>191</v>
      </c>
      <c r="C102" s="7" t="s">
        <v>166</v>
      </c>
      <c r="D102" s="24" t="s">
        <v>192</v>
      </c>
      <c r="E102" s="18">
        <v>161050</v>
      </c>
      <c r="F102" s="18">
        <v>161050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f t="shared" si="12"/>
        <v>161050</v>
      </c>
    </row>
    <row r="103" spans="1:16" ht="12.75">
      <c r="A103" s="6"/>
      <c r="B103" s="6"/>
      <c r="C103" s="7"/>
      <c r="D103" s="26" t="s">
        <v>325</v>
      </c>
      <c r="E103" s="5">
        <v>18650</v>
      </c>
      <c r="F103" s="5">
        <v>18650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18">
        <f t="shared" si="12"/>
        <v>18650</v>
      </c>
    </row>
    <row r="104" spans="1:16" ht="12.75">
      <c r="A104" s="6" t="s">
        <v>193</v>
      </c>
      <c r="B104" s="6" t="s">
        <v>194</v>
      </c>
      <c r="C104" s="17"/>
      <c r="D104" s="24" t="s">
        <v>195</v>
      </c>
      <c r="E104" s="18">
        <v>130000</v>
      </c>
      <c r="F104" s="18">
        <v>130000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f t="shared" si="12"/>
        <v>130000</v>
      </c>
    </row>
    <row r="105" spans="1:16" ht="25.5">
      <c r="A105" s="19" t="s">
        <v>196</v>
      </c>
      <c r="B105" s="19" t="s">
        <v>197</v>
      </c>
      <c r="C105" s="20" t="s">
        <v>108</v>
      </c>
      <c r="D105" s="27" t="s">
        <v>198</v>
      </c>
      <c r="E105" s="5">
        <v>130000</v>
      </c>
      <c r="F105" s="5">
        <v>130000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f t="shared" si="12"/>
        <v>130000</v>
      </c>
    </row>
    <row r="106" spans="1:16" ht="51">
      <c r="A106" s="6" t="s">
        <v>199</v>
      </c>
      <c r="B106" s="6" t="s">
        <v>200</v>
      </c>
      <c r="C106" s="7" t="s">
        <v>141</v>
      </c>
      <c r="D106" s="24" t="s">
        <v>201</v>
      </c>
      <c r="E106" s="18">
        <v>2068206</v>
      </c>
      <c r="F106" s="18">
        <v>2068206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f t="shared" si="12"/>
        <v>2068206</v>
      </c>
    </row>
    <row r="107" spans="1:16" ht="12.75">
      <c r="A107" s="6" t="s">
        <v>202</v>
      </c>
      <c r="B107" s="6" t="s">
        <v>203</v>
      </c>
      <c r="C107" s="17"/>
      <c r="D107" s="24" t="s">
        <v>204</v>
      </c>
      <c r="E107" s="18">
        <v>956165</v>
      </c>
      <c r="F107" s="18">
        <v>956165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f t="shared" si="12"/>
        <v>956165</v>
      </c>
    </row>
    <row r="108" spans="1:16" ht="12.75">
      <c r="A108" s="19" t="s">
        <v>205</v>
      </c>
      <c r="B108" s="19" t="s">
        <v>206</v>
      </c>
      <c r="C108" s="20" t="s">
        <v>75</v>
      </c>
      <c r="D108" s="27" t="s">
        <v>207</v>
      </c>
      <c r="E108" s="5">
        <v>956165</v>
      </c>
      <c r="F108" s="5">
        <v>956165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f t="shared" si="12"/>
        <v>956165</v>
      </c>
    </row>
    <row r="109" spans="1:16" ht="12.75">
      <c r="A109" s="19"/>
      <c r="B109" s="1" t="s">
        <v>305</v>
      </c>
      <c r="C109" s="2"/>
      <c r="D109" s="25" t="s">
        <v>306</v>
      </c>
      <c r="E109" s="5">
        <f>E110</f>
        <v>0</v>
      </c>
      <c r="F109" s="5">
        <f aca="true" t="shared" si="13" ref="F109:O109">F110</f>
        <v>0</v>
      </c>
      <c r="G109" s="5">
        <f t="shared" si="13"/>
        <v>0</v>
      </c>
      <c r="H109" s="5">
        <f t="shared" si="13"/>
        <v>0</v>
      </c>
      <c r="I109" s="5">
        <f t="shared" si="13"/>
        <v>0</v>
      </c>
      <c r="J109" s="5">
        <f t="shared" si="13"/>
        <v>81000</v>
      </c>
      <c r="K109" s="5">
        <f t="shared" si="13"/>
        <v>0</v>
      </c>
      <c r="L109" s="5">
        <f t="shared" si="13"/>
        <v>0</v>
      </c>
      <c r="M109" s="5">
        <f t="shared" si="13"/>
        <v>0</v>
      </c>
      <c r="N109" s="5">
        <f t="shared" si="13"/>
        <v>81000</v>
      </c>
      <c r="O109" s="5">
        <f t="shared" si="13"/>
        <v>81000</v>
      </c>
      <c r="P109" s="5">
        <f t="shared" si="12"/>
        <v>81000</v>
      </c>
    </row>
    <row r="110" spans="1:16" ht="12.75">
      <c r="A110" s="6" t="s">
        <v>208</v>
      </c>
      <c r="B110" s="6" t="s">
        <v>60</v>
      </c>
      <c r="C110" s="17"/>
      <c r="D110" s="24" t="s">
        <v>98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81000</v>
      </c>
      <c r="K110" s="18">
        <v>0</v>
      </c>
      <c r="L110" s="18">
        <v>0</v>
      </c>
      <c r="M110" s="18">
        <v>0</v>
      </c>
      <c r="N110" s="18">
        <v>81000</v>
      </c>
      <c r="O110" s="18">
        <v>81000</v>
      </c>
      <c r="P110" s="18">
        <f t="shared" si="12"/>
        <v>81000</v>
      </c>
    </row>
    <row r="111" spans="1:16" ht="12.75">
      <c r="A111" s="19" t="s">
        <v>209</v>
      </c>
      <c r="B111" s="19" t="s">
        <v>210</v>
      </c>
      <c r="C111" s="20" t="s">
        <v>63</v>
      </c>
      <c r="D111" s="27" t="s">
        <v>211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81000</v>
      </c>
      <c r="K111" s="5">
        <v>0</v>
      </c>
      <c r="L111" s="5">
        <v>0</v>
      </c>
      <c r="M111" s="5">
        <v>0</v>
      </c>
      <c r="N111" s="5">
        <v>81000</v>
      </c>
      <c r="O111" s="5">
        <v>81000</v>
      </c>
      <c r="P111" s="5">
        <f t="shared" si="12"/>
        <v>81000</v>
      </c>
    </row>
    <row r="112" spans="1:16" ht="18.75" customHeight="1">
      <c r="A112" s="6" t="s">
        <v>212</v>
      </c>
      <c r="B112" s="16"/>
      <c r="C112" s="17"/>
      <c r="D112" s="25" t="s">
        <v>330</v>
      </c>
      <c r="E112" s="18">
        <v>2196652</v>
      </c>
      <c r="F112" s="18">
        <v>2196652</v>
      </c>
      <c r="G112" s="18">
        <v>1368799</v>
      </c>
      <c r="H112" s="18">
        <v>160120</v>
      </c>
      <c r="I112" s="18">
        <v>0</v>
      </c>
      <c r="J112" s="18">
        <v>9000</v>
      </c>
      <c r="K112" s="18">
        <v>0</v>
      </c>
      <c r="L112" s="18">
        <v>0</v>
      </c>
      <c r="M112" s="18">
        <v>0</v>
      </c>
      <c r="N112" s="18">
        <v>9000</v>
      </c>
      <c r="O112" s="18">
        <v>9000</v>
      </c>
      <c r="P112" s="18">
        <f t="shared" si="12"/>
        <v>2205652</v>
      </c>
    </row>
    <row r="113" spans="1:16" ht="25.5">
      <c r="A113" s="6" t="s">
        <v>213</v>
      </c>
      <c r="B113" s="16"/>
      <c r="C113" s="17"/>
      <c r="D113" s="25" t="s">
        <v>331</v>
      </c>
      <c r="E113" s="18">
        <v>2196652</v>
      </c>
      <c r="F113" s="18">
        <v>2196652</v>
      </c>
      <c r="G113" s="18">
        <v>1368799</v>
      </c>
      <c r="H113" s="18">
        <v>160120</v>
      </c>
      <c r="I113" s="18">
        <v>0</v>
      </c>
      <c r="J113" s="18">
        <v>9000</v>
      </c>
      <c r="K113" s="18">
        <v>0</v>
      </c>
      <c r="L113" s="18">
        <v>0</v>
      </c>
      <c r="M113" s="18">
        <v>0</v>
      </c>
      <c r="N113" s="18">
        <v>9000</v>
      </c>
      <c r="O113" s="18">
        <v>9000</v>
      </c>
      <c r="P113" s="18">
        <f t="shared" si="12"/>
        <v>2205652</v>
      </c>
    </row>
    <row r="114" spans="1:16" ht="12.75">
      <c r="A114" s="6"/>
      <c r="B114" s="8">
        <v>3000</v>
      </c>
      <c r="C114" s="9"/>
      <c r="D114" s="23" t="s">
        <v>329</v>
      </c>
      <c r="E114" s="18">
        <f>E115</f>
        <v>2196652</v>
      </c>
      <c r="F114" s="18">
        <f aca="true" t="shared" si="14" ref="F114:O114">F115</f>
        <v>2196652</v>
      </c>
      <c r="G114" s="18">
        <f t="shared" si="14"/>
        <v>1368799</v>
      </c>
      <c r="H114" s="18">
        <f t="shared" si="14"/>
        <v>160120</v>
      </c>
      <c r="I114" s="18">
        <f t="shared" si="14"/>
        <v>0</v>
      </c>
      <c r="J114" s="18">
        <f t="shared" si="14"/>
        <v>9000</v>
      </c>
      <c r="K114" s="18">
        <f t="shared" si="14"/>
        <v>0</v>
      </c>
      <c r="L114" s="18">
        <f t="shared" si="14"/>
        <v>0</v>
      </c>
      <c r="M114" s="18">
        <f t="shared" si="14"/>
        <v>0</v>
      </c>
      <c r="N114" s="18">
        <f t="shared" si="14"/>
        <v>9000</v>
      </c>
      <c r="O114" s="18">
        <f t="shared" si="14"/>
        <v>9000</v>
      </c>
      <c r="P114" s="18">
        <f t="shared" si="12"/>
        <v>2205652</v>
      </c>
    </row>
    <row r="115" spans="1:16" ht="12.75">
      <c r="A115" s="6" t="s">
        <v>214</v>
      </c>
      <c r="B115" s="6" t="s">
        <v>215</v>
      </c>
      <c r="C115" s="17"/>
      <c r="D115" s="24" t="s">
        <v>216</v>
      </c>
      <c r="E115" s="18">
        <v>2196652</v>
      </c>
      <c r="F115" s="18">
        <v>2196652</v>
      </c>
      <c r="G115" s="18">
        <v>1368799</v>
      </c>
      <c r="H115" s="18">
        <v>160120</v>
      </c>
      <c r="I115" s="18">
        <v>0</v>
      </c>
      <c r="J115" s="18">
        <v>9000</v>
      </c>
      <c r="K115" s="18">
        <v>0</v>
      </c>
      <c r="L115" s="18">
        <v>0</v>
      </c>
      <c r="M115" s="18">
        <v>0</v>
      </c>
      <c r="N115" s="18">
        <v>9000</v>
      </c>
      <c r="O115" s="18">
        <v>9000</v>
      </c>
      <c r="P115" s="18">
        <f t="shared" si="12"/>
        <v>2205652</v>
      </c>
    </row>
    <row r="116" spans="1:16" ht="25.5">
      <c r="A116" s="19" t="s">
        <v>217</v>
      </c>
      <c r="B116" s="19" t="s">
        <v>218</v>
      </c>
      <c r="C116" s="20" t="s">
        <v>141</v>
      </c>
      <c r="D116" s="27" t="s">
        <v>219</v>
      </c>
      <c r="E116" s="5">
        <v>2196652</v>
      </c>
      <c r="F116" s="5">
        <v>2196652</v>
      </c>
      <c r="G116" s="5">
        <v>1368799</v>
      </c>
      <c r="H116" s="5">
        <v>160120</v>
      </c>
      <c r="I116" s="5">
        <v>0</v>
      </c>
      <c r="J116" s="5">
        <v>9000</v>
      </c>
      <c r="K116" s="5">
        <v>0</v>
      </c>
      <c r="L116" s="5">
        <v>0</v>
      </c>
      <c r="M116" s="5">
        <v>0</v>
      </c>
      <c r="N116" s="5">
        <v>9000</v>
      </c>
      <c r="O116" s="5">
        <v>9000</v>
      </c>
      <c r="P116" s="5">
        <f t="shared" si="12"/>
        <v>2205652</v>
      </c>
    </row>
    <row r="117" spans="1:16" ht="25.5">
      <c r="A117" s="6" t="s">
        <v>220</v>
      </c>
      <c r="B117" s="16"/>
      <c r="C117" s="17"/>
      <c r="D117" s="30" t="s">
        <v>332</v>
      </c>
      <c r="E117" s="18">
        <v>9606580</v>
      </c>
      <c r="F117" s="18">
        <v>9606580</v>
      </c>
      <c r="G117" s="18">
        <v>5853100</v>
      </c>
      <c r="H117" s="18">
        <v>1599630</v>
      </c>
      <c r="I117" s="18">
        <v>0</v>
      </c>
      <c r="J117" s="18">
        <v>952640</v>
      </c>
      <c r="K117" s="18">
        <v>259640</v>
      </c>
      <c r="L117" s="18">
        <v>68700</v>
      </c>
      <c r="M117" s="18">
        <v>0</v>
      </c>
      <c r="N117" s="18">
        <v>693000</v>
      </c>
      <c r="O117" s="18">
        <v>693000</v>
      </c>
      <c r="P117" s="18">
        <f t="shared" si="12"/>
        <v>10559220</v>
      </c>
    </row>
    <row r="118" spans="1:16" ht="25.5">
      <c r="A118" s="6" t="s">
        <v>221</v>
      </c>
      <c r="B118" s="16"/>
      <c r="C118" s="17"/>
      <c r="D118" s="30" t="s">
        <v>333</v>
      </c>
      <c r="E118" s="18">
        <v>9606580</v>
      </c>
      <c r="F118" s="18">
        <v>9606580</v>
      </c>
      <c r="G118" s="18">
        <v>5853100</v>
      </c>
      <c r="H118" s="18">
        <v>1599630</v>
      </c>
      <c r="I118" s="18">
        <v>0</v>
      </c>
      <c r="J118" s="18">
        <v>952640</v>
      </c>
      <c r="K118" s="18">
        <v>259640</v>
      </c>
      <c r="L118" s="18">
        <v>68700</v>
      </c>
      <c r="M118" s="18">
        <v>0</v>
      </c>
      <c r="N118" s="18">
        <v>693000</v>
      </c>
      <c r="O118" s="18">
        <v>693000</v>
      </c>
      <c r="P118" s="18">
        <f t="shared" si="12"/>
        <v>10559220</v>
      </c>
    </row>
    <row r="119" spans="1:16" ht="12.75">
      <c r="A119" s="6"/>
      <c r="B119" s="8">
        <v>1000</v>
      </c>
      <c r="C119" s="9"/>
      <c r="D119" s="23" t="s">
        <v>322</v>
      </c>
      <c r="E119" s="18">
        <f>E120</f>
        <v>3001276</v>
      </c>
      <c r="F119" s="18">
        <f aca="true" t="shared" si="15" ref="F119:O119">F120</f>
        <v>3001276</v>
      </c>
      <c r="G119" s="18">
        <f t="shared" si="15"/>
        <v>2373000</v>
      </c>
      <c r="H119" s="18">
        <f t="shared" si="15"/>
        <v>81276</v>
      </c>
      <c r="I119" s="18">
        <f t="shared" si="15"/>
        <v>0</v>
      </c>
      <c r="J119" s="18">
        <f t="shared" si="15"/>
        <v>116010</v>
      </c>
      <c r="K119" s="18">
        <f t="shared" si="15"/>
        <v>116010</v>
      </c>
      <c r="L119" s="18">
        <f t="shared" si="15"/>
        <v>0</v>
      </c>
      <c r="M119" s="18">
        <f t="shared" si="15"/>
        <v>0</v>
      </c>
      <c r="N119" s="18">
        <f t="shared" si="15"/>
        <v>0</v>
      </c>
      <c r="O119" s="18">
        <f t="shared" si="15"/>
        <v>0</v>
      </c>
      <c r="P119" s="18">
        <f t="shared" si="12"/>
        <v>3117286</v>
      </c>
    </row>
    <row r="120" spans="1:16" ht="25.5">
      <c r="A120" s="6" t="s">
        <v>222</v>
      </c>
      <c r="B120" s="6" t="s">
        <v>223</v>
      </c>
      <c r="C120" s="7" t="s">
        <v>74</v>
      </c>
      <c r="D120" s="24" t="s">
        <v>224</v>
      </c>
      <c r="E120" s="18">
        <v>3001276</v>
      </c>
      <c r="F120" s="18">
        <v>3001276</v>
      </c>
      <c r="G120" s="18">
        <v>2373000</v>
      </c>
      <c r="H120" s="18">
        <v>81276</v>
      </c>
      <c r="I120" s="18">
        <v>0</v>
      </c>
      <c r="J120" s="18">
        <v>116010</v>
      </c>
      <c r="K120" s="18">
        <v>116010</v>
      </c>
      <c r="L120" s="18">
        <v>0</v>
      </c>
      <c r="M120" s="18">
        <v>0</v>
      </c>
      <c r="N120" s="18">
        <v>0</v>
      </c>
      <c r="O120" s="18">
        <v>0</v>
      </c>
      <c r="P120" s="18">
        <f t="shared" si="12"/>
        <v>3117286</v>
      </c>
    </row>
    <row r="121" spans="1:16" ht="12.75">
      <c r="A121" s="6"/>
      <c r="B121" s="6"/>
      <c r="C121" s="7"/>
      <c r="D121" s="26" t="s">
        <v>325</v>
      </c>
      <c r="E121" s="4">
        <v>338142</v>
      </c>
      <c r="F121" s="4">
        <v>338142</v>
      </c>
      <c r="G121" s="4">
        <v>217680</v>
      </c>
      <c r="H121" s="4">
        <v>72576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18">
        <f>E121+J121</f>
        <v>338142</v>
      </c>
    </row>
    <row r="122" spans="1:16" ht="12.75">
      <c r="A122" s="6"/>
      <c r="B122" s="8">
        <v>4000</v>
      </c>
      <c r="C122" s="9"/>
      <c r="D122" s="23" t="s">
        <v>334</v>
      </c>
      <c r="E122" s="18">
        <f>E123+E124+E125+E126</f>
        <v>6605304</v>
      </c>
      <c r="F122" s="18">
        <f aca="true" t="shared" si="16" ref="F122:O122">F123+F124+F125+F126</f>
        <v>6605304</v>
      </c>
      <c r="G122" s="18">
        <f t="shared" si="16"/>
        <v>3480100</v>
      </c>
      <c r="H122" s="18">
        <f t="shared" si="16"/>
        <v>1518354</v>
      </c>
      <c r="I122" s="18">
        <f t="shared" si="16"/>
        <v>0</v>
      </c>
      <c r="J122" s="18">
        <f t="shared" si="16"/>
        <v>836630</v>
      </c>
      <c r="K122" s="18">
        <f t="shared" si="16"/>
        <v>143630</v>
      </c>
      <c r="L122" s="18">
        <f t="shared" si="16"/>
        <v>68700</v>
      </c>
      <c r="M122" s="18">
        <f t="shared" si="16"/>
        <v>0</v>
      </c>
      <c r="N122" s="18">
        <f t="shared" si="16"/>
        <v>693000</v>
      </c>
      <c r="O122" s="18">
        <f t="shared" si="16"/>
        <v>693000</v>
      </c>
      <c r="P122" s="18">
        <f>E122+J122</f>
        <v>7441934</v>
      </c>
    </row>
    <row r="123" spans="1:16" ht="12.75">
      <c r="A123" s="6" t="s">
        <v>225</v>
      </c>
      <c r="B123" s="6" t="s">
        <v>227</v>
      </c>
      <c r="C123" s="7" t="s">
        <v>226</v>
      </c>
      <c r="D123" s="24" t="s">
        <v>228</v>
      </c>
      <c r="E123" s="18">
        <v>1276665</v>
      </c>
      <c r="F123" s="18">
        <v>1276665</v>
      </c>
      <c r="G123" s="18">
        <v>727000</v>
      </c>
      <c r="H123" s="18">
        <v>317465</v>
      </c>
      <c r="I123" s="18">
        <v>0</v>
      </c>
      <c r="J123" s="18">
        <v>3600</v>
      </c>
      <c r="K123" s="18">
        <v>3600</v>
      </c>
      <c r="L123" s="18">
        <v>0</v>
      </c>
      <c r="M123" s="18">
        <v>0</v>
      </c>
      <c r="N123" s="18">
        <v>0</v>
      </c>
      <c r="O123" s="18">
        <v>0</v>
      </c>
      <c r="P123" s="18">
        <f aca="true" t="shared" si="17" ref="P123:P156">E123+J123</f>
        <v>1280265</v>
      </c>
    </row>
    <row r="124" spans="1:16" ht="12.75">
      <c r="A124" s="6" t="s">
        <v>229</v>
      </c>
      <c r="B124" s="6" t="s">
        <v>230</v>
      </c>
      <c r="C124" s="7" t="s">
        <v>226</v>
      </c>
      <c r="D124" s="24" t="s">
        <v>231</v>
      </c>
      <c r="E124" s="18">
        <v>2746010</v>
      </c>
      <c r="F124" s="18">
        <v>2746010</v>
      </c>
      <c r="G124" s="18">
        <v>1047600</v>
      </c>
      <c r="H124" s="18">
        <v>881110</v>
      </c>
      <c r="I124" s="18">
        <v>0</v>
      </c>
      <c r="J124" s="18">
        <v>46690</v>
      </c>
      <c r="K124" s="18">
        <v>8690</v>
      </c>
      <c r="L124" s="18">
        <v>0</v>
      </c>
      <c r="M124" s="18">
        <v>0</v>
      </c>
      <c r="N124" s="18">
        <v>38000</v>
      </c>
      <c r="O124" s="18">
        <v>38000</v>
      </c>
      <c r="P124" s="18">
        <f t="shared" si="17"/>
        <v>2792700</v>
      </c>
    </row>
    <row r="125" spans="1:16" ht="25.5">
      <c r="A125" s="6" t="s">
        <v>232</v>
      </c>
      <c r="B125" s="6" t="s">
        <v>234</v>
      </c>
      <c r="C125" s="7" t="s">
        <v>233</v>
      </c>
      <c r="D125" s="24" t="s">
        <v>235</v>
      </c>
      <c r="E125" s="18">
        <v>2202529</v>
      </c>
      <c r="F125" s="18">
        <v>2202529</v>
      </c>
      <c r="G125" s="18">
        <v>1420200</v>
      </c>
      <c r="H125" s="18">
        <v>319779</v>
      </c>
      <c r="I125" s="18">
        <v>0</v>
      </c>
      <c r="J125" s="18">
        <v>786340</v>
      </c>
      <c r="K125" s="18">
        <v>131340</v>
      </c>
      <c r="L125" s="18">
        <v>68700</v>
      </c>
      <c r="M125" s="18">
        <v>0</v>
      </c>
      <c r="N125" s="18">
        <v>655000</v>
      </c>
      <c r="O125" s="18">
        <v>655000</v>
      </c>
      <c r="P125" s="18">
        <f t="shared" si="17"/>
        <v>2988869</v>
      </c>
    </row>
    <row r="126" spans="1:16" ht="12.75">
      <c r="A126" s="6" t="s">
        <v>236</v>
      </c>
      <c r="B126" s="6" t="s">
        <v>237</v>
      </c>
      <c r="C126" s="17"/>
      <c r="D126" s="24" t="s">
        <v>238</v>
      </c>
      <c r="E126" s="18">
        <v>380100</v>
      </c>
      <c r="F126" s="18">
        <v>380100</v>
      </c>
      <c r="G126" s="18">
        <v>285300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f t="shared" si="17"/>
        <v>380100</v>
      </c>
    </row>
    <row r="127" spans="1:16" ht="12.75">
      <c r="A127" s="19" t="s">
        <v>239</v>
      </c>
      <c r="B127" s="19" t="s">
        <v>241</v>
      </c>
      <c r="C127" s="20" t="s">
        <v>240</v>
      </c>
      <c r="D127" s="27" t="s">
        <v>242</v>
      </c>
      <c r="E127" s="5">
        <v>380100</v>
      </c>
      <c r="F127" s="5">
        <v>380100</v>
      </c>
      <c r="G127" s="5">
        <v>285300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f t="shared" si="17"/>
        <v>380100</v>
      </c>
    </row>
    <row r="128" spans="1:16" ht="17.25" customHeight="1">
      <c r="A128" s="6" t="s">
        <v>243</v>
      </c>
      <c r="B128" s="16"/>
      <c r="C128" s="17"/>
      <c r="D128" s="25" t="s">
        <v>335</v>
      </c>
      <c r="E128" s="18">
        <v>4295156</v>
      </c>
      <c r="F128" s="18">
        <v>4295156</v>
      </c>
      <c r="G128" s="18">
        <v>2236234</v>
      </c>
      <c r="H128" s="18">
        <v>293905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f t="shared" si="17"/>
        <v>4295156</v>
      </c>
    </row>
    <row r="129" spans="1:16" ht="25.5">
      <c r="A129" s="6" t="s">
        <v>244</v>
      </c>
      <c r="B129" s="16"/>
      <c r="C129" s="17"/>
      <c r="D129" s="25" t="s">
        <v>336</v>
      </c>
      <c r="E129" s="18">
        <v>4295156</v>
      </c>
      <c r="F129" s="18">
        <v>4295156</v>
      </c>
      <c r="G129" s="18">
        <v>2236234</v>
      </c>
      <c r="H129" s="18">
        <v>293905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f t="shared" si="17"/>
        <v>4295156</v>
      </c>
    </row>
    <row r="130" spans="1:16" ht="12.75">
      <c r="A130" s="6"/>
      <c r="B130" s="8">
        <v>3000</v>
      </c>
      <c r="C130" s="9"/>
      <c r="D130" s="23" t="s">
        <v>329</v>
      </c>
      <c r="E130" s="18">
        <f>E131+E134</f>
        <v>1228165</v>
      </c>
      <c r="F130" s="18">
        <f aca="true" t="shared" si="18" ref="F130:O130">F131+F134</f>
        <v>1228165</v>
      </c>
      <c r="G130" s="18">
        <f t="shared" si="18"/>
        <v>599562</v>
      </c>
      <c r="H130" s="18">
        <f t="shared" si="18"/>
        <v>181988</v>
      </c>
      <c r="I130" s="18">
        <f t="shared" si="18"/>
        <v>0</v>
      </c>
      <c r="J130" s="18">
        <f t="shared" si="18"/>
        <v>0</v>
      </c>
      <c r="K130" s="18">
        <f t="shared" si="18"/>
        <v>0</v>
      </c>
      <c r="L130" s="18">
        <f t="shared" si="18"/>
        <v>0</v>
      </c>
      <c r="M130" s="18">
        <f t="shared" si="18"/>
        <v>0</v>
      </c>
      <c r="N130" s="18">
        <f t="shared" si="18"/>
        <v>0</v>
      </c>
      <c r="O130" s="18">
        <f t="shared" si="18"/>
        <v>0</v>
      </c>
      <c r="P130" s="18">
        <f t="shared" si="17"/>
        <v>1228165</v>
      </c>
    </row>
    <row r="131" spans="1:16" ht="12.75">
      <c r="A131" s="6" t="s">
        <v>245</v>
      </c>
      <c r="B131" s="6" t="s">
        <v>246</v>
      </c>
      <c r="C131" s="17"/>
      <c r="D131" s="24" t="s">
        <v>247</v>
      </c>
      <c r="E131" s="18">
        <v>994965</v>
      </c>
      <c r="F131" s="18">
        <v>994965</v>
      </c>
      <c r="G131" s="18">
        <v>599562</v>
      </c>
      <c r="H131" s="18">
        <v>181988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f t="shared" si="17"/>
        <v>994965</v>
      </c>
    </row>
    <row r="132" spans="1:16" ht="12.75">
      <c r="A132" s="19" t="s">
        <v>248</v>
      </c>
      <c r="B132" s="19" t="s">
        <v>249</v>
      </c>
      <c r="C132" s="20" t="s">
        <v>141</v>
      </c>
      <c r="D132" s="27" t="s">
        <v>250</v>
      </c>
      <c r="E132" s="5">
        <v>251891</v>
      </c>
      <c r="F132" s="5">
        <v>251891</v>
      </c>
      <c r="G132" s="5">
        <v>122747</v>
      </c>
      <c r="H132" s="5">
        <v>93232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f t="shared" si="17"/>
        <v>251891</v>
      </c>
    </row>
    <row r="133" spans="1:16" ht="12.75">
      <c r="A133" s="19" t="s">
        <v>251</v>
      </c>
      <c r="B133" s="19" t="s">
        <v>252</v>
      </c>
      <c r="C133" s="20" t="s">
        <v>141</v>
      </c>
      <c r="D133" s="27" t="s">
        <v>253</v>
      </c>
      <c r="E133" s="5">
        <v>743074</v>
      </c>
      <c r="F133" s="5">
        <v>743074</v>
      </c>
      <c r="G133" s="5">
        <v>476815</v>
      </c>
      <c r="H133" s="5">
        <v>88756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f t="shared" si="17"/>
        <v>743074</v>
      </c>
    </row>
    <row r="134" spans="1:16" ht="38.25">
      <c r="A134" s="6" t="s">
        <v>254</v>
      </c>
      <c r="B134" s="6" t="s">
        <v>255</v>
      </c>
      <c r="C134" s="7" t="s">
        <v>141</v>
      </c>
      <c r="D134" s="24" t="s">
        <v>256</v>
      </c>
      <c r="E134" s="18">
        <v>233200</v>
      </c>
      <c r="F134" s="18">
        <v>233200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f t="shared" si="17"/>
        <v>233200</v>
      </c>
    </row>
    <row r="135" spans="1:16" ht="12.75">
      <c r="A135" s="6"/>
      <c r="B135" s="10">
        <v>5000</v>
      </c>
      <c r="C135" s="11"/>
      <c r="D135" s="23" t="s">
        <v>326</v>
      </c>
      <c r="E135" s="18">
        <f>E136+E138+E140</f>
        <v>3066991</v>
      </c>
      <c r="F135" s="18">
        <f aca="true" t="shared" si="19" ref="F135:O135">F136+F138+F140</f>
        <v>3066991</v>
      </c>
      <c r="G135" s="18">
        <f t="shared" si="19"/>
        <v>1636672</v>
      </c>
      <c r="H135" s="18">
        <f t="shared" si="19"/>
        <v>111917</v>
      </c>
      <c r="I135" s="18">
        <f t="shared" si="19"/>
        <v>0</v>
      </c>
      <c r="J135" s="18">
        <f t="shared" si="19"/>
        <v>0</v>
      </c>
      <c r="K135" s="18">
        <f t="shared" si="19"/>
        <v>0</v>
      </c>
      <c r="L135" s="18">
        <f t="shared" si="19"/>
        <v>0</v>
      </c>
      <c r="M135" s="18">
        <f t="shared" si="19"/>
        <v>0</v>
      </c>
      <c r="N135" s="18">
        <f t="shared" si="19"/>
        <v>0</v>
      </c>
      <c r="O135" s="18">
        <f t="shared" si="19"/>
        <v>0</v>
      </c>
      <c r="P135" s="18">
        <f t="shared" si="17"/>
        <v>3066991</v>
      </c>
    </row>
    <row r="136" spans="1:16" ht="12.75">
      <c r="A136" s="6" t="s">
        <v>257</v>
      </c>
      <c r="B136" s="6" t="s">
        <v>258</v>
      </c>
      <c r="C136" s="17"/>
      <c r="D136" s="24" t="s">
        <v>259</v>
      </c>
      <c r="E136" s="18">
        <v>855082</v>
      </c>
      <c r="F136" s="18">
        <v>855082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f t="shared" si="17"/>
        <v>855082</v>
      </c>
    </row>
    <row r="137" spans="1:16" ht="25.5">
      <c r="A137" s="19" t="s">
        <v>260</v>
      </c>
      <c r="B137" s="19" t="s">
        <v>261</v>
      </c>
      <c r="C137" s="20" t="s">
        <v>94</v>
      </c>
      <c r="D137" s="27" t="s">
        <v>262</v>
      </c>
      <c r="E137" s="5">
        <v>855082</v>
      </c>
      <c r="F137" s="5">
        <v>855082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f t="shared" si="17"/>
        <v>855082</v>
      </c>
    </row>
    <row r="138" spans="1:16" ht="12.75">
      <c r="A138" s="6" t="s">
        <v>263</v>
      </c>
      <c r="B138" s="6" t="s">
        <v>264</v>
      </c>
      <c r="C138" s="17"/>
      <c r="D138" s="24" t="s">
        <v>265</v>
      </c>
      <c r="E138" s="18">
        <v>879759</v>
      </c>
      <c r="F138" s="18">
        <v>879759</v>
      </c>
      <c r="G138" s="18">
        <v>618739</v>
      </c>
      <c r="H138" s="18">
        <v>76026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f t="shared" si="17"/>
        <v>879759</v>
      </c>
    </row>
    <row r="139" spans="1:16" ht="12.75">
      <c r="A139" s="19" t="s">
        <v>266</v>
      </c>
      <c r="B139" s="19" t="s">
        <v>267</v>
      </c>
      <c r="C139" s="20" t="s">
        <v>94</v>
      </c>
      <c r="D139" s="27" t="s">
        <v>268</v>
      </c>
      <c r="E139" s="5">
        <v>879759</v>
      </c>
      <c r="F139" s="5">
        <v>879759</v>
      </c>
      <c r="G139" s="5">
        <v>618739</v>
      </c>
      <c r="H139" s="5">
        <v>76026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f t="shared" si="17"/>
        <v>879759</v>
      </c>
    </row>
    <row r="140" spans="1:16" ht="12.75">
      <c r="A140" s="6" t="s">
        <v>269</v>
      </c>
      <c r="B140" s="6" t="s">
        <v>270</v>
      </c>
      <c r="C140" s="17"/>
      <c r="D140" s="24" t="s">
        <v>271</v>
      </c>
      <c r="E140" s="18">
        <v>1332150</v>
      </c>
      <c r="F140" s="18">
        <v>1332150</v>
      </c>
      <c r="G140" s="18">
        <v>1017933</v>
      </c>
      <c r="H140" s="18">
        <v>35891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f t="shared" si="17"/>
        <v>1332150</v>
      </c>
    </row>
    <row r="141" spans="1:16" ht="25.5">
      <c r="A141" s="19" t="s">
        <v>272</v>
      </c>
      <c r="B141" s="19" t="s">
        <v>273</v>
      </c>
      <c r="C141" s="20" t="s">
        <v>94</v>
      </c>
      <c r="D141" s="27" t="s">
        <v>274</v>
      </c>
      <c r="E141" s="5">
        <v>1064397</v>
      </c>
      <c r="F141" s="5">
        <v>1064397</v>
      </c>
      <c r="G141" s="5">
        <v>830087</v>
      </c>
      <c r="H141" s="5">
        <v>26211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f t="shared" si="17"/>
        <v>1064397</v>
      </c>
    </row>
    <row r="142" spans="1:16" ht="12.75">
      <c r="A142" s="19"/>
      <c r="B142" s="19"/>
      <c r="C142" s="20"/>
      <c r="D142" s="27" t="s">
        <v>325</v>
      </c>
      <c r="E142" s="5">
        <v>58417</v>
      </c>
      <c r="F142" s="5">
        <v>58417</v>
      </c>
      <c r="G142" s="5">
        <v>47883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f t="shared" si="17"/>
        <v>58417</v>
      </c>
    </row>
    <row r="143" spans="1:16" ht="12.75">
      <c r="A143" s="19" t="s">
        <v>275</v>
      </c>
      <c r="B143" s="19" t="s">
        <v>276</v>
      </c>
      <c r="C143" s="20" t="s">
        <v>94</v>
      </c>
      <c r="D143" s="27" t="s">
        <v>277</v>
      </c>
      <c r="E143" s="5">
        <v>267753</v>
      </c>
      <c r="F143" s="5">
        <v>267753</v>
      </c>
      <c r="G143" s="5">
        <v>187846</v>
      </c>
      <c r="H143" s="5">
        <v>9680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f t="shared" si="17"/>
        <v>267753</v>
      </c>
    </row>
    <row r="144" spans="1:16" ht="12.75">
      <c r="A144" s="6" t="s">
        <v>278</v>
      </c>
      <c r="B144" s="16"/>
      <c r="C144" s="17"/>
      <c r="D144" s="30" t="s">
        <v>337</v>
      </c>
      <c r="E144" s="18">
        <v>16831882</v>
      </c>
      <c r="F144" s="18">
        <v>16201882</v>
      </c>
      <c r="G144" s="18">
        <v>0</v>
      </c>
      <c r="H144" s="18">
        <v>0</v>
      </c>
      <c r="I144" s="18">
        <v>130000</v>
      </c>
      <c r="J144" s="18">
        <v>5209000</v>
      </c>
      <c r="K144" s="18">
        <v>0</v>
      </c>
      <c r="L144" s="18">
        <v>0</v>
      </c>
      <c r="M144" s="18">
        <v>0</v>
      </c>
      <c r="N144" s="18">
        <v>5209000</v>
      </c>
      <c r="O144" s="18">
        <v>5209000</v>
      </c>
      <c r="P144" s="18">
        <f t="shared" si="17"/>
        <v>22040882</v>
      </c>
    </row>
    <row r="145" spans="1:16" ht="25.5">
      <c r="A145" s="6" t="s">
        <v>279</v>
      </c>
      <c r="B145" s="16"/>
      <c r="C145" s="17"/>
      <c r="D145" s="30" t="s">
        <v>338</v>
      </c>
      <c r="E145" s="18">
        <v>16831882</v>
      </c>
      <c r="F145" s="18">
        <v>16201882</v>
      </c>
      <c r="G145" s="18">
        <v>0</v>
      </c>
      <c r="H145" s="18">
        <v>0</v>
      </c>
      <c r="I145" s="18">
        <v>130000</v>
      </c>
      <c r="J145" s="18">
        <v>5209000</v>
      </c>
      <c r="K145" s="18">
        <v>0</v>
      </c>
      <c r="L145" s="18">
        <v>0</v>
      </c>
      <c r="M145" s="18">
        <v>0</v>
      </c>
      <c r="N145" s="18">
        <v>5209000</v>
      </c>
      <c r="O145" s="18">
        <v>5209000</v>
      </c>
      <c r="P145" s="18">
        <f t="shared" si="17"/>
        <v>22040882</v>
      </c>
    </row>
    <row r="146" spans="1:16" ht="12.75">
      <c r="A146" s="6"/>
      <c r="B146" s="1" t="s">
        <v>305</v>
      </c>
      <c r="C146" s="2"/>
      <c r="D146" s="25" t="s">
        <v>306</v>
      </c>
      <c r="E146" s="18">
        <f>E147</f>
        <v>2200</v>
      </c>
      <c r="F146" s="18">
        <f aca="true" t="shared" si="20" ref="F146:O146">F147</f>
        <v>2200</v>
      </c>
      <c r="G146" s="18">
        <f t="shared" si="20"/>
        <v>0</v>
      </c>
      <c r="H146" s="18">
        <f t="shared" si="20"/>
        <v>0</v>
      </c>
      <c r="I146" s="18">
        <f t="shared" si="20"/>
        <v>0</v>
      </c>
      <c r="J146" s="18">
        <f t="shared" si="20"/>
        <v>0</v>
      </c>
      <c r="K146" s="18">
        <f t="shared" si="20"/>
        <v>0</v>
      </c>
      <c r="L146" s="18">
        <f t="shared" si="20"/>
        <v>0</v>
      </c>
      <c r="M146" s="18">
        <f t="shared" si="20"/>
        <v>0</v>
      </c>
      <c r="N146" s="18">
        <f t="shared" si="20"/>
        <v>0</v>
      </c>
      <c r="O146" s="18">
        <f t="shared" si="20"/>
        <v>0</v>
      </c>
      <c r="P146" s="18">
        <f t="shared" si="17"/>
        <v>2200</v>
      </c>
    </row>
    <row r="147" spans="1:16" ht="12.75">
      <c r="A147" s="6" t="s">
        <v>280</v>
      </c>
      <c r="B147" s="6" t="s">
        <v>24</v>
      </c>
      <c r="C147" s="7" t="s">
        <v>23</v>
      </c>
      <c r="D147" s="24" t="s">
        <v>25</v>
      </c>
      <c r="E147" s="18">
        <v>2200</v>
      </c>
      <c r="F147" s="18">
        <v>2200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f t="shared" si="17"/>
        <v>2200</v>
      </c>
    </row>
    <row r="148" spans="1:16" ht="12.75">
      <c r="A148" s="6"/>
      <c r="B148" s="1" t="s">
        <v>339</v>
      </c>
      <c r="C148" s="1"/>
      <c r="D148" s="25" t="s">
        <v>340</v>
      </c>
      <c r="E148" s="18">
        <f>E149</f>
        <v>500000</v>
      </c>
      <c r="F148" s="18">
        <f aca="true" t="shared" si="21" ref="F148:O148">F149</f>
        <v>0</v>
      </c>
      <c r="G148" s="18">
        <f t="shared" si="21"/>
        <v>0</v>
      </c>
      <c r="H148" s="18">
        <f t="shared" si="21"/>
        <v>0</v>
      </c>
      <c r="I148" s="18">
        <f t="shared" si="21"/>
        <v>0</v>
      </c>
      <c r="J148" s="18">
        <f t="shared" si="21"/>
        <v>0</v>
      </c>
      <c r="K148" s="18">
        <f t="shared" si="21"/>
        <v>0</v>
      </c>
      <c r="L148" s="18">
        <f t="shared" si="21"/>
        <v>0</v>
      </c>
      <c r="M148" s="18">
        <f t="shared" si="21"/>
        <v>0</v>
      </c>
      <c r="N148" s="18">
        <f t="shared" si="21"/>
        <v>0</v>
      </c>
      <c r="O148" s="18">
        <f t="shared" si="21"/>
        <v>0</v>
      </c>
      <c r="P148" s="18">
        <f t="shared" si="17"/>
        <v>500000</v>
      </c>
    </row>
    <row r="149" spans="1:16" ht="12.75">
      <c r="A149" s="6" t="s">
        <v>281</v>
      </c>
      <c r="B149" s="6" t="s">
        <v>283</v>
      </c>
      <c r="C149" s="7" t="s">
        <v>282</v>
      </c>
      <c r="D149" s="24" t="s">
        <v>284</v>
      </c>
      <c r="E149" s="18">
        <v>500000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f t="shared" si="17"/>
        <v>500000</v>
      </c>
    </row>
    <row r="150" spans="1:16" ht="12.75">
      <c r="A150" s="6"/>
      <c r="B150" s="1" t="s">
        <v>341</v>
      </c>
      <c r="C150" s="2"/>
      <c r="D150" s="25" t="s">
        <v>342</v>
      </c>
      <c r="E150" s="18">
        <f>E151+E152+E153+E154+E155</f>
        <v>16329682</v>
      </c>
      <c r="F150" s="18">
        <f aca="true" t="shared" si="22" ref="F150:O150">F151+F152+F153+F154+F155</f>
        <v>16199682</v>
      </c>
      <c r="G150" s="18">
        <f t="shared" si="22"/>
        <v>0</v>
      </c>
      <c r="H150" s="18">
        <f t="shared" si="22"/>
        <v>0</v>
      </c>
      <c r="I150" s="18">
        <f t="shared" si="22"/>
        <v>130000</v>
      </c>
      <c r="J150" s="18">
        <f t="shared" si="22"/>
        <v>5209000</v>
      </c>
      <c r="K150" s="18">
        <f t="shared" si="22"/>
        <v>0</v>
      </c>
      <c r="L150" s="18">
        <f t="shared" si="22"/>
        <v>0</v>
      </c>
      <c r="M150" s="18">
        <f t="shared" si="22"/>
        <v>0</v>
      </c>
      <c r="N150" s="18">
        <f t="shared" si="22"/>
        <v>5209000</v>
      </c>
      <c r="O150" s="18">
        <f t="shared" si="22"/>
        <v>5209000</v>
      </c>
      <c r="P150" s="18">
        <f t="shared" si="17"/>
        <v>21538682</v>
      </c>
    </row>
    <row r="151" spans="1:16" ht="12.75">
      <c r="A151" s="6" t="s">
        <v>285</v>
      </c>
      <c r="B151" s="6" t="s">
        <v>287</v>
      </c>
      <c r="C151" s="7" t="s">
        <v>286</v>
      </c>
      <c r="D151" s="24" t="s">
        <v>288</v>
      </c>
      <c r="E151" s="18">
        <v>1120200</v>
      </c>
      <c r="F151" s="18">
        <v>1120200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f t="shared" si="17"/>
        <v>1120200</v>
      </c>
    </row>
    <row r="152" spans="1:16" ht="38.25">
      <c r="A152" s="6" t="s">
        <v>289</v>
      </c>
      <c r="B152" s="6" t="s">
        <v>290</v>
      </c>
      <c r="C152" s="7" t="s">
        <v>286</v>
      </c>
      <c r="D152" s="24" t="s">
        <v>291</v>
      </c>
      <c r="E152" s="18">
        <v>130000</v>
      </c>
      <c r="F152" s="18">
        <v>0</v>
      </c>
      <c r="G152" s="18">
        <v>0</v>
      </c>
      <c r="H152" s="18">
        <v>0</v>
      </c>
      <c r="I152" s="18">
        <v>130000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f t="shared" si="17"/>
        <v>130000</v>
      </c>
    </row>
    <row r="153" spans="1:16" ht="12.75">
      <c r="A153" s="6" t="s">
        <v>292</v>
      </c>
      <c r="B153" s="6" t="s">
        <v>293</v>
      </c>
      <c r="C153" s="7" t="s">
        <v>286</v>
      </c>
      <c r="D153" s="24" t="s">
        <v>294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1000000</v>
      </c>
      <c r="K153" s="18">
        <v>0</v>
      </c>
      <c r="L153" s="18">
        <v>0</v>
      </c>
      <c r="M153" s="18">
        <v>0</v>
      </c>
      <c r="N153" s="18">
        <v>1000000</v>
      </c>
      <c r="O153" s="18">
        <v>1000000</v>
      </c>
      <c r="P153" s="18">
        <f t="shared" si="17"/>
        <v>1000000</v>
      </c>
    </row>
    <row r="154" spans="1:16" ht="12.75">
      <c r="A154" s="6" t="s">
        <v>295</v>
      </c>
      <c r="B154" s="6" t="s">
        <v>296</v>
      </c>
      <c r="C154" s="7" t="s">
        <v>286</v>
      </c>
      <c r="D154" s="24" t="s">
        <v>297</v>
      </c>
      <c r="E154" s="18">
        <v>14643102</v>
      </c>
      <c r="F154" s="18">
        <v>14643102</v>
      </c>
      <c r="G154" s="18">
        <v>0</v>
      </c>
      <c r="H154" s="18">
        <v>0</v>
      </c>
      <c r="I154" s="18">
        <v>0</v>
      </c>
      <c r="J154" s="18">
        <v>3900000</v>
      </c>
      <c r="K154" s="18">
        <v>0</v>
      </c>
      <c r="L154" s="18">
        <v>0</v>
      </c>
      <c r="M154" s="18">
        <v>0</v>
      </c>
      <c r="N154" s="18">
        <v>3900000</v>
      </c>
      <c r="O154" s="18">
        <v>3900000</v>
      </c>
      <c r="P154" s="18">
        <f t="shared" si="17"/>
        <v>18543102</v>
      </c>
    </row>
    <row r="155" spans="1:16" ht="25.5">
      <c r="A155" s="6" t="s">
        <v>298</v>
      </c>
      <c r="B155" s="6" t="s">
        <v>299</v>
      </c>
      <c r="C155" s="7" t="s">
        <v>286</v>
      </c>
      <c r="D155" s="24" t="s">
        <v>300</v>
      </c>
      <c r="E155" s="18">
        <v>436380</v>
      </c>
      <c r="F155" s="18">
        <v>436380</v>
      </c>
      <c r="G155" s="18">
        <v>0</v>
      </c>
      <c r="H155" s="18">
        <v>0</v>
      </c>
      <c r="I155" s="18">
        <v>0</v>
      </c>
      <c r="J155" s="18">
        <v>309000</v>
      </c>
      <c r="K155" s="18">
        <v>0</v>
      </c>
      <c r="L155" s="18">
        <v>0</v>
      </c>
      <c r="M155" s="18">
        <v>0</v>
      </c>
      <c r="N155" s="18">
        <v>309000</v>
      </c>
      <c r="O155" s="18">
        <v>309000</v>
      </c>
      <c r="P155" s="18">
        <f t="shared" si="17"/>
        <v>745380</v>
      </c>
    </row>
    <row r="156" spans="1:16" ht="12.75">
      <c r="A156" s="16"/>
      <c r="B156" s="6" t="s">
        <v>301</v>
      </c>
      <c r="C156" s="17"/>
      <c r="D156" s="18" t="s">
        <v>7</v>
      </c>
      <c r="E156" s="18">
        <v>415082957</v>
      </c>
      <c r="F156" s="18">
        <v>413618357</v>
      </c>
      <c r="G156" s="18">
        <v>87329519</v>
      </c>
      <c r="H156" s="18">
        <v>15722145</v>
      </c>
      <c r="I156" s="18">
        <v>972000</v>
      </c>
      <c r="J156" s="18">
        <v>46716410</v>
      </c>
      <c r="K156" s="18">
        <v>2908418</v>
      </c>
      <c r="L156" s="18">
        <v>434554</v>
      </c>
      <c r="M156" s="18">
        <v>6852</v>
      </c>
      <c r="N156" s="18">
        <v>43807992</v>
      </c>
      <c r="O156" s="18">
        <v>41807992</v>
      </c>
      <c r="P156" s="18">
        <f t="shared" si="17"/>
        <v>461799367</v>
      </c>
    </row>
    <row r="158" spans="1:16" ht="12.75">
      <c r="A158" s="12" t="s">
        <v>343</v>
      </c>
      <c r="F158" s="13"/>
      <c r="P158" s="12" t="s">
        <v>344</v>
      </c>
    </row>
    <row r="159" spans="2:9" ht="12.75">
      <c r="B159" s="21"/>
      <c r="I159" s="21"/>
    </row>
    <row r="160" spans="1:6" ht="12.75">
      <c r="A160" s="31"/>
      <c r="B160" s="32"/>
      <c r="C160" s="32"/>
      <c r="D160" s="32"/>
      <c r="E160" s="32"/>
      <c r="F160" s="32"/>
    </row>
    <row r="161" spans="1:6" ht="57" customHeight="1">
      <c r="A161" s="32"/>
      <c r="B161" s="32"/>
      <c r="C161" s="32"/>
      <c r="D161" s="32"/>
      <c r="E161" s="32"/>
      <c r="F161" s="32"/>
    </row>
  </sheetData>
  <sheetProtection/>
  <mergeCells count="29">
    <mergeCell ref="K1:P1"/>
    <mergeCell ref="K2:P2"/>
    <mergeCell ref="K3:P3"/>
    <mergeCell ref="K4:P4"/>
    <mergeCell ref="K5:P5"/>
    <mergeCell ref="K6:P6"/>
    <mergeCell ref="L15:L16"/>
    <mergeCell ref="M15:M16"/>
    <mergeCell ref="A10:P10"/>
    <mergeCell ref="A11:P11"/>
    <mergeCell ref="A13:A16"/>
    <mergeCell ref="B13:B16"/>
    <mergeCell ref="C13:C16"/>
    <mergeCell ref="D13:D16"/>
    <mergeCell ref="L14:M14"/>
    <mergeCell ref="E13:I13"/>
    <mergeCell ref="E14:E16"/>
    <mergeCell ref="F14:F16"/>
    <mergeCell ref="G14:H14"/>
    <mergeCell ref="A160:F161"/>
    <mergeCell ref="O15:O16"/>
    <mergeCell ref="P13:P16"/>
    <mergeCell ref="G15:G16"/>
    <mergeCell ref="H15:H16"/>
    <mergeCell ref="I14:I16"/>
    <mergeCell ref="J13:O13"/>
    <mergeCell ref="N14:N16"/>
    <mergeCell ref="J14:J16"/>
    <mergeCell ref="K14:K16"/>
  </mergeCells>
  <printOptions/>
  <pageMargins left="0.3937007874015748" right="0.3937007874015748" top="0.984251968503937" bottom="0.5905511811023623" header="0" footer="0"/>
  <pageSetup fitToHeight="50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2018-05-15T07:34:50Z</cp:lastPrinted>
  <dcterms:created xsi:type="dcterms:W3CDTF">2018-05-08T07:12:28Z</dcterms:created>
  <dcterms:modified xsi:type="dcterms:W3CDTF">2018-05-16T11:30:40Z</dcterms:modified>
  <cp:category/>
  <cp:version/>
  <cp:contentType/>
  <cp:contentStatus/>
</cp:coreProperties>
</file>