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<sst xmlns="http://schemas.openxmlformats.org/spreadsheetml/2006/main" count="415" uniqueCount="347">
  <si>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</si>
  <si>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</si>
  <si>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</si>
  <si>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</si>
  <si>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</si>
  <si>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</si>
  <si>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</si>
  <si>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</si>
  <si>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</si>
  <si>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</si>
  <si>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</si>
  <si>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</si>
  <si>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</si>
  <si>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</si>
  <si>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</si>
  <si>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</si>
  <si>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</si>
  <si>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</si>
  <si>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</si>
  <si>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</si>
  <si>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</si>
  <si>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</si>
  <si>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</si>
  <si>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</si>
  <si>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</si>
  <si>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</si>
  <si>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</si>
  <si>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</si>
  <si>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</si>
  <si>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</si>
  <si>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</si>
  <si>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</si>
  <si>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</si>
  <si>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</si>
  <si>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</si>
  <si>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</si>
  <si>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</si>
  <si>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</si>
  <si>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</si>
  <si>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</si>
  <si>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</si>
  <si>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</si>
  <si>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</si>
  <si>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</si>
  <si>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</si>
  <si>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</si>
  <si>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0216010</t>
  </si>
  <si>
    <t>6010</t>
  </si>
  <si>
    <t>Утримання та ефективна експлуатація об`єктів житлово-комунального господарства</t>
  </si>
  <si>
    <t>0216012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</si>
  <si>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</si>
  <si>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</si>
  <si>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</si>
  <si>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</si>
  <si>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</si>
  <si>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</si>
  <si>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</si>
  <si>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</si>
  <si>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</si>
  <si>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0217370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</si>
  <si>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</si>
  <si>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</si>
  <si>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</si>
  <si>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</si>
  <si>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</si>
  <si>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</si>
  <si>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</si>
  <si>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</si>
  <si>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</si>
  <si>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</si>
  <si>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</si>
  <si>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</si>
  <si>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</si>
  <si>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</si>
  <si>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</si>
  <si>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</si>
  <si>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</si>
  <si>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</si>
  <si>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</si>
  <si>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</si>
  <si>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</si>
  <si>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</si>
  <si>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</si>
  <si>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0615030</t>
  </si>
  <si>
    <t>5030</t>
  </si>
  <si>
    <t>Розвиток дитячо-юнацького та резервного спорту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</si>
  <si>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</si>
  <si>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</si>
  <si>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</si>
  <si>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</si>
  <si>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</si>
  <si>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</si>
  <si>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</si>
  <si>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0617321</t>
  </si>
  <si>
    <t>0443</t>
  </si>
  <si>
    <t>7321</t>
  </si>
  <si>
    <t>Будівництво освітніх установ та закладів</t>
  </si>
  <si>
    <t>0800000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</si>
  <si>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</si>
  <si>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</si>
  <si>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</si>
  <si>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</si>
  <si>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</si>
  <si>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</si>
  <si>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</si>
  <si>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</si>
  <si>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</si>
  <si>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</si>
  <si>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</si>
  <si>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</si>
  <si>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</si>
  <si>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</si>
  <si>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</si>
  <si>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</si>
  <si>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</si>
  <si>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</si>
  <si>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</si>
  <si>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</si>
  <si>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</si>
  <si>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</si>
  <si>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</si>
  <si>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</si>
  <si>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</si>
  <si>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</si>
  <si>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</si>
  <si>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</si>
  <si>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</si>
  <si>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</si>
  <si>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</si>
  <si>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</si>
  <si>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</si>
  <si>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</si>
  <si>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</si>
  <si>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</si>
  <si>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</si>
  <si>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</si>
  <si>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1040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</si>
  <si>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</si>
  <si>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</si>
  <si>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</si>
  <si>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</si>
  <si>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</si>
  <si>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</si>
  <si>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</si>
  <si>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</si>
  <si>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</si>
  <si>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</si>
  <si>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</si>
  <si>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</si>
  <si>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</si>
  <si>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</si>
  <si>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</si>
  <si>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</si>
  <si>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</si>
  <si>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</si>
  <si>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</si>
  <si>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</si>
  <si>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</si>
  <si>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</si>
  <si>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</si>
  <si>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</si>
  <si>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</si>
  <si>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</si>
  <si>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</si>
  <si>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</si>
  <si>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</si>
  <si>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</si>
  <si>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</si>
  <si>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</si>
  <si>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</si>
  <si>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</si>
  <si>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</si>
  <si>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</si>
  <si>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</si>
  <si>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</si>
  <si>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</si>
  <si>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</si>
  <si>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</si>
  <si>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</si>
  <si>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</si>
  <si>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</si>
  <si>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</si>
  <si>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</si>
  <si>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</si>
  <si>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</si>
  <si>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</si>
  <si>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</si>
  <si>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</si>
  <si>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</si>
  <si>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</si>
  <si>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</si>
  <si>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</si>
  <si>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</si>
  <si>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</si>
  <si>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</si>
  <si>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</si>
  <si>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</si>
  <si>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</si>
  <si>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</si>
  <si>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</si>
  <si>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</si>
  <si>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</si>
  <si>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</si>
  <si>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0817320</t>
  </si>
  <si>
    <t>0817323</t>
  </si>
  <si>
    <t>7323</t>
  </si>
  <si>
    <t>Будівництво установ та закладів соціальної сфери</t>
  </si>
  <si>
    <t>0900000</t>
  </si>
  <si>
    <t>0910000</t>
  </si>
  <si>
    <t>0913110</t>
  </si>
  <si>
    <t>3110</t>
  </si>
  <si>
    <t>Заклади і заходи з питань дітей та їх соціального захисту</t>
  </si>
  <si>
    <t>0913111</t>
  </si>
  <si>
    <t>3111</t>
  </si>
  <si>
    <t>Утримання закладів, що надають соціальні послуги дітям, які опинились у складних життєвих обставинах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</si>
  <si>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</si>
  <si>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</si>
  <si>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</si>
  <si>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</si>
  <si>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</si>
  <si>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</si>
  <si>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</si>
  <si>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</si>
  <si>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</si>
  <si>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</si>
  <si>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</si>
  <si>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</si>
  <si>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</si>
  <si>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</si>
  <si>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</si>
  <si>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</si>
  <si>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</si>
  <si>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</si>
  <si>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</si>
  <si>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</si>
  <si>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</si>
  <si>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</si>
  <si>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</si>
  <si>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1100000</t>
  </si>
  <si>
    <t>1110000</t>
  </si>
  <si>
    <t>1113130</t>
  </si>
  <si>
    <t>3130</t>
  </si>
  <si>
    <t>Реалізація державної політики у молодіжній сфері</t>
  </si>
  <si>
    <t>1113132</t>
  </si>
  <si>
    <t>3132</t>
  </si>
  <si>
    <t>Утримання клубів для підлітків за місцем проживання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</si>
  <si>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</si>
  <si>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</si>
  <si>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</si>
  <si>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</si>
  <si>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</si>
  <si>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</si>
  <si>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</si>
  <si>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5010</t>
  </si>
  <si>
    <t>Проведення спортивної роботи в регіоні</t>
  </si>
  <si>
    <t>1115012</t>
  </si>
  <si>
    <t>5012</t>
  </si>
  <si>
    <t>Проведення навчально-тренувальних зборів і змагань з неолімпійських видів спорту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</si>
  <si>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</si>
  <si>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</si>
  <si>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</si>
  <si>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</si>
  <si>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</si>
  <si>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</si>
  <si>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</si>
  <si>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</si>
  <si>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</si>
  <si>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</si>
  <si>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</si>
  <si>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</si>
  <si>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</si>
  <si>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</si>
  <si>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</si>
  <si>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3700000</t>
  </si>
  <si>
    <t>3710000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</si>
  <si>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</si>
  <si>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</si>
  <si>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</si>
  <si>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</si>
  <si>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</si>
  <si>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</si>
  <si>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</si>
  <si>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 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</si>
  <si>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</si>
  <si>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</si>
  <si>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</si>
  <si>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3719720</t>
  </si>
  <si>
    <t>9720</t>
  </si>
  <si>
    <t>Субвенція з місцевого бюджету на виконання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</si>
  <si>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</si>
  <si>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</si>
  <si>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</si>
  <si>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</si>
  <si>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</si>
  <si>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</si>
  <si>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</si>
  <si>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Додаток 2</t>
  </si>
  <si>
    <t>до рішення районної ради</t>
  </si>
  <si>
    <t xml:space="preserve">від 14 грудня 2017 року № 616-VII </t>
  </si>
  <si>
    <t>(XХХ сесія VII скликання)</t>
  </si>
  <si>
    <t xml:space="preserve">в редакції рішення районної ради </t>
  </si>
  <si>
    <t>(XХХVІ сесія VІІ скликання)</t>
  </si>
  <si>
    <t>Красноградська районна рада (головний розпорядник)</t>
  </si>
  <si>
    <t>Красноградська районна рада (відповідальний виконавець)</t>
  </si>
  <si>
    <t>7300</t>
  </si>
  <si>
    <t>Будівництво та регіональний розвиток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</si>
  <si>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</si>
  <si>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</si>
  <si>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Охорона здоров’я</t>
  </si>
  <si>
    <t>в т.ч. за рахунок медичної субвенції з державного бюджету</t>
  </si>
  <si>
    <t>в т.ч. за рахунок медичної субвенції з бюджету Наталинської ОТГ</t>
  </si>
  <si>
    <t>в т.ч. за рахунок додаткової дотації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</si>
  <si>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</si>
  <si>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</si>
  <si>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</si>
  <si>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</si>
  <si>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 за рахунок медичної субвенції з обласного бюджету</t>
  </si>
  <si>
    <t xml:space="preserve">в т.ч. за рахунок субвенції з державного бюджету </t>
  </si>
  <si>
    <t>Житлово-комунальне господарство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</si>
  <si>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</si>
  <si>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</si>
  <si>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</si>
  <si>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в т.ч. за рахунок освітньої субвенції з державного бюджету</t>
  </si>
  <si>
    <t>в т.ч. за рахунок додаткової дотації з державного бюджету</t>
  </si>
  <si>
    <t>в т.ч. за рахунок субвенція з Наталинської ОТГ</t>
  </si>
  <si>
    <t>Фiзична культура i спорт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</si>
  <si>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</si>
  <si>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</si>
  <si>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</si>
  <si>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</si>
  <si>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</si>
  <si>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Сектор культури і туризму районної державної адміністрації (головний розпорядник)</t>
  </si>
  <si>
    <t>Сектор культури і туризму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</si>
  <si>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</si>
  <si>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</si>
  <si>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</si>
  <si>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</si>
  <si>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</si>
  <si>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8000</t>
  </si>
  <si>
    <t>Інша діяльність</t>
  </si>
  <si>
    <t>9000</t>
  </si>
  <si>
    <t>Міжбюджетні трансферти</t>
  </si>
  <si>
    <t>видатків районного бюджету на 2018 рік</t>
  </si>
  <si>
    <t>від 19 квітня 2018 року № 752-VII</t>
  </si>
  <si>
    <t xml:space="preserve">виконавчого апарату районної ради   </t>
  </si>
  <si>
    <t>К. Фролов</t>
  </si>
  <si>
    <t>Керуючий справами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</si>
</sst>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1">
    <xf numFmtId="0" fontId="0" fillId="0" borderId="0" xfId="0" applyAlignment="1">
      <alignment/>
    </xf>
    <xf numFmtId="2" fontId="19" fillId="0" borderId="10" xfId="0" applyNumberFormat="1" applyFont="1" applyFill="1" applyBorder="1" applyAlignment="1" quotePrefix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justify"/>
    </xf>
    <xf numFmtId="49" fontId="19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2" fontId="15" fillId="0" borderId="10" xfId="0" applyNumberFormat="1" applyFont="1" applyFill="1" applyBorder="1" applyAlignment="1" quotePrefix="1">
      <alignment horizontal="center" vertical="center" wrapText="1"/>
    </xf>
    <xf numFmtId="2" fontId="19" fillId="0" borderId="10" xfId="0" applyNumberFormat="1" applyFont="1" applyFill="1" applyBorder="1" applyAlignment="1">
      <alignment vertical="center" wrapText="1"/>
    </xf>
    <xf numFmtId="2" fontId="15" fillId="0" borderId="10" xfId="0" applyNumberFormat="1" applyFont="1" applyFill="1" applyBorder="1" applyAlignment="1" quotePrefix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2" fontId="19" fillId="0" borderId="10" xfId="0" applyNumberFormat="1" applyFont="1" applyFill="1" applyBorder="1" applyAlignment="1" quotePrefix="1">
      <alignment horizontal="center" vertical="center" wrapText="1"/>
    </xf>
    <xf numFmtId="2" fontId="15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center" wrapText="1"/>
    </xf>
    <xf numFmtId="2" fontId="15" fillId="0" borderId="10" xfId="0" applyNumberFormat="1" applyFont="1" applyFill="1" applyBorder="1" applyAlignment="1" quotePrefix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vertical="center" wrapText="1"/>
    </xf>
    <xf numFmtId="0" fontId="15" fillId="0" borderId="0" xfId="0" applyFont="1" applyFill="1" applyAlignment="1">
      <alignment horizontal="left"/>
    </xf>
    <xf numFmtId="0" fontId="22" fillId="0" borderId="0" xfId="0" applyNumberFormat="1" applyFont="1" applyFill="1" applyAlignment="1" applyProtection="1">
      <alignment horizontal="left"/>
      <protection/>
    </xf>
    <xf numFmtId="0" fontId="23" fillId="0" borderId="0" xfId="0" applyNumberFormat="1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right"/>
      <protection/>
    </xf>
    <xf numFmtId="0" fontId="0" fillId="0" borderId="0" xfId="52" applyFont="1" applyFill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tabSelected="1" view="pageBreakPreview" zoomScaleSheetLayoutView="100" zoomScalePageLayoutView="0" workbookViewId="0" topLeftCell="A139">
      <selection activeCell="A152" sqref="A152"/>
    </sheetView>
  </sheetViews>
  <sheetFormatPr defaultColWidth="9.140625" defaultRowHeight="12.75"/>
  <cols>
    <col min="1" max="3" width="12.00390625" style="19" customWidth="1"/>
    <col min="4" max="4" width="40.7109375" style="19" customWidth="1"/>
    <col min="5" max="5" width="12.57421875" style="19" customWidth="1"/>
    <col min="6" max="6" width="12.8515625" style="19" customWidth="1"/>
    <col min="7" max="15" width="11.57421875" style="19" customWidth="1"/>
    <col min="16" max="16" width="12.7109375" style="19" customWidth="1"/>
    <col min="17" max="16384" width="9.140625" style="19" customWidth="1"/>
  </cols>
  <sheetData>
    <row r="1" spans="11:16" ht="12.75">
      <c r="K1" s="39" t="s">
        <v>296</v>
      </c>
      <c r="L1" s="40"/>
      <c r="M1" s="40"/>
      <c r="N1" s="40"/>
      <c r="O1" s="40"/>
      <c r="P1" s="40"/>
    </row>
    <row r="2" spans="11:16" ht="12.75">
      <c r="K2" s="39" t="s">
        <v>297</v>
      </c>
      <c r="L2" s="40"/>
      <c r="M2" s="40"/>
      <c r="N2" s="40"/>
      <c r="O2" s="40"/>
      <c r="P2" s="40"/>
    </row>
    <row r="3" spans="11:16" ht="12.75">
      <c r="K3" s="39" t="s">
        <v>298</v>
      </c>
      <c r="L3" s="40"/>
      <c r="M3" s="40"/>
      <c r="N3" s="40"/>
      <c r="O3" s="40"/>
      <c r="P3" s="40"/>
    </row>
    <row r="4" spans="11:16" ht="12.75">
      <c r="K4" s="39" t="s">
        <v>299</v>
      </c>
      <c r="L4" s="40"/>
      <c r="M4" s="40"/>
      <c r="N4" s="40"/>
      <c r="O4" s="40"/>
      <c r="P4" s="40"/>
    </row>
    <row r="5" spans="11:16" ht="12.75">
      <c r="K5" s="39" t="s">
        <v>300</v>
      </c>
      <c r="L5" s="40"/>
      <c r="M5" s="40"/>
      <c r="N5" s="40"/>
      <c r="O5" s="40"/>
      <c r="P5" s="40"/>
    </row>
    <row r="6" spans="11:16" ht="12.75">
      <c r="K6" s="39" t="s">
        <v>343</v>
      </c>
      <c r="L6" s="40"/>
      <c r="M6" s="40"/>
      <c r="N6" s="40"/>
      <c r="O6" s="40"/>
      <c r="P6" s="40"/>
    </row>
    <row r="7" spans="11:16" ht="12.75">
      <c r="K7" s="39" t="s">
        <v>301</v>
      </c>
      <c r="L7" s="40"/>
      <c r="M7" s="40"/>
      <c r="N7" s="40"/>
      <c r="O7" s="40"/>
      <c r="P7" s="40"/>
    </row>
    <row r="10" spans="1:16" ht="12.75">
      <c r="A10" s="35" t="s">
        <v>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2.75">
      <c r="A11" s="35" t="s">
        <v>342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ht="12.75">
      <c r="P12" s="21" t="s">
        <v>1</v>
      </c>
    </row>
    <row r="13" spans="1:16" ht="12.75">
      <c r="A13" s="37" t="s">
        <v>2</v>
      </c>
      <c r="B13" s="37" t="s">
        <v>3</v>
      </c>
      <c r="C13" s="37" t="s">
        <v>4</v>
      </c>
      <c r="D13" s="38" t="s">
        <v>5</v>
      </c>
      <c r="E13" s="38" t="s">
        <v>6</v>
      </c>
      <c r="F13" s="38"/>
      <c r="G13" s="38"/>
      <c r="H13" s="38"/>
      <c r="I13" s="38"/>
      <c r="J13" s="38" t="s">
        <v>13</v>
      </c>
      <c r="K13" s="38"/>
      <c r="L13" s="38"/>
      <c r="M13" s="38"/>
      <c r="N13" s="38"/>
      <c r="O13" s="38"/>
      <c r="P13" s="38" t="s">
        <v>15</v>
      </c>
    </row>
    <row r="14" spans="1:16" ht="12.75">
      <c r="A14" s="38"/>
      <c r="B14" s="38"/>
      <c r="C14" s="38"/>
      <c r="D14" s="38"/>
      <c r="E14" s="38" t="s">
        <v>7</v>
      </c>
      <c r="F14" s="38" t="s">
        <v>8</v>
      </c>
      <c r="G14" s="38" t="s">
        <v>9</v>
      </c>
      <c r="H14" s="38"/>
      <c r="I14" s="38" t="s">
        <v>12</v>
      </c>
      <c r="J14" s="38" t="s">
        <v>7</v>
      </c>
      <c r="K14" s="38" t="s">
        <v>8</v>
      </c>
      <c r="L14" s="38" t="s">
        <v>9</v>
      </c>
      <c r="M14" s="38"/>
      <c r="N14" s="38" t="s">
        <v>12</v>
      </c>
      <c r="O14" s="22" t="s">
        <v>9</v>
      </c>
      <c r="P14" s="38"/>
    </row>
    <row r="15" spans="1:16" ht="12.75">
      <c r="A15" s="38"/>
      <c r="B15" s="38"/>
      <c r="C15" s="38"/>
      <c r="D15" s="38"/>
      <c r="E15" s="38"/>
      <c r="F15" s="38"/>
      <c r="G15" s="38" t="s">
        <v>10</v>
      </c>
      <c r="H15" s="38" t="s">
        <v>11</v>
      </c>
      <c r="I15" s="38"/>
      <c r="J15" s="38"/>
      <c r="K15" s="38"/>
      <c r="L15" s="38" t="s">
        <v>10</v>
      </c>
      <c r="M15" s="38" t="s">
        <v>11</v>
      </c>
      <c r="N15" s="38"/>
      <c r="O15" s="38" t="s">
        <v>14</v>
      </c>
      <c r="P15" s="38"/>
    </row>
    <row r="16" spans="1:16" ht="44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2.75">
      <c r="A17" s="22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2">
        <v>9</v>
      </c>
      <c r="J17" s="22">
        <v>10</v>
      </c>
      <c r="K17" s="22">
        <v>11</v>
      </c>
      <c r="L17" s="22">
        <v>12</v>
      </c>
      <c r="M17" s="22">
        <v>13</v>
      </c>
      <c r="N17" s="22">
        <v>14</v>
      </c>
      <c r="O17" s="22">
        <v>15</v>
      </c>
      <c r="P17" s="22">
        <v>16</v>
      </c>
    </row>
    <row r="18" spans="1:16" ht="25.5">
      <c r="A18" s="10" t="s">
        <v>16</v>
      </c>
      <c r="B18" s="23"/>
      <c r="C18" s="24"/>
      <c r="D18" s="1" t="s">
        <v>302</v>
      </c>
      <c r="E18" s="25">
        <v>2639353</v>
      </c>
      <c r="F18" s="25">
        <v>2639353</v>
      </c>
      <c r="G18" s="25">
        <v>1503568</v>
      </c>
      <c r="H18" s="25">
        <v>270000</v>
      </c>
      <c r="I18" s="25">
        <v>0</v>
      </c>
      <c r="J18" s="25">
        <v>60000</v>
      </c>
      <c r="K18" s="25">
        <v>0</v>
      </c>
      <c r="L18" s="25">
        <v>0</v>
      </c>
      <c r="M18" s="25">
        <v>0</v>
      </c>
      <c r="N18" s="25">
        <v>60000</v>
      </c>
      <c r="O18" s="25">
        <v>60000</v>
      </c>
      <c r="P18" s="25">
        <f aca="true" t="shared" si="0" ref="P18:P26">E18+J18</f>
        <v>2699353</v>
      </c>
    </row>
    <row r="19" spans="1:16" ht="25.5">
      <c r="A19" s="10" t="s">
        <v>17</v>
      </c>
      <c r="B19" s="23"/>
      <c r="C19" s="24"/>
      <c r="D19" s="1" t="s">
        <v>303</v>
      </c>
      <c r="E19" s="25">
        <v>2639353</v>
      </c>
      <c r="F19" s="25">
        <v>2639353</v>
      </c>
      <c r="G19" s="25">
        <v>1503568</v>
      </c>
      <c r="H19" s="25">
        <v>270000</v>
      </c>
      <c r="I19" s="25">
        <v>0</v>
      </c>
      <c r="J19" s="25">
        <v>60000</v>
      </c>
      <c r="K19" s="25">
        <v>0</v>
      </c>
      <c r="L19" s="25">
        <v>0</v>
      </c>
      <c r="M19" s="25">
        <v>0</v>
      </c>
      <c r="N19" s="25">
        <v>60000</v>
      </c>
      <c r="O19" s="25">
        <v>60000</v>
      </c>
      <c r="P19" s="25">
        <f t="shared" si="0"/>
        <v>2699353</v>
      </c>
    </row>
    <row r="20" spans="1:16" ht="63.75">
      <c r="A20" s="10" t="s">
        <v>18</v>
      </c>
      <c r="B20" s="10" t="s">
        <v>20</v>
      </c>
      <c r="C20" s="11" t="s">
        <v>19</v>
      </c>
      <c r="D20" s="26" t="s">
        <v>21</v>
      </c>
      <c r="E20" s="25">
        <v>2270353</v>
      </c>
      <c r="F20" s="25">
        <v>2270353</v>
      </c>
      <c r="G20" s="25">
        <v>1503568</v>
      </c>
      <c r="H20" s="25">
        <v>270000</v>
      </c>
      <c r="I20" s="25">
        <v>0</v>
      </c>
      <c r="J20" s="25">
        <v>60000</v>
      </c>
      <c r="K20" s="25">
        <v>0</v>
      </c>
      <c r="L20" s="25">
        <v>0</v>
      </c>
      <c r="M20" s="25">
        <v>0</v>
      </c>
      <c r="N20" s="25">
        <v>60000</v>
      </c>
      <c r="O20" s="25">
        <v>60000</v>
      </c>
      <c r="P20" s="25">
        <f t="shared" si="0"/>
        <v>2330353</v>
      </c>
    </row>
    <row r="21" spans="1:16" ht="12.75">
      <c r="A21" s="10"/>
      <c r="B21" s="2" t="s">
        <v>304</v>
      </c>
      <c r="C21" s="3"/>
      <c r="D21" s="4" t="s">
        <v>305</v>
      </c>
      <c r="E21" s="25">
        <f>E22</f>
        <v>369000</v>
      </c>
      <c r="F21" s="25">
        <f aca="true" t="shared" si="1" ref="F21:O21">F22</f>
        <v>369000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0"/>
        <v>369000</v>
      </c>
    </row>
    <row r="22" spans="1:16" ht="25.5">
      <c r="A22" s="10" t="s">
        <v>22</v>
      </c>
      <c r="B22" s="10" t="s">
        <v>24</v>
      </c>
      <c r="C22" s="11" t="s">
        <v>23</v>
      </c>
      <c r="D22" s="26" t="s">
        <v>25</v>
      </c>
      <c r="E22" s="25">
        <v>369000</v>
      </c>
      <c r="F22" s="25">
        <v>369000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f t="shared" si="0"/>
        <v>369000</v>
      </c>
    </row>
    <row r="23" spans="1:16" ht="25.5">
      <c r="A23" s="10" t="s">
        <v>26</v>
      </c>
      <c r="B23" s="23"/>
      <c r="C23" s="24"/>
      <c r="D23" s="1" t="s">
        <v>306</v>
      </c>
      <c r="E23" s="25">
        <v>71325699</v>
      </c>
      <c r="F23" s="25">
        <v>70975699</v>
      </c>
      <c r="G23" s="25">
        <v>0</v>
      </c>
      <c r="H23" s="25">
        <v>0</v>
      </c>
      <c r="I23" s="25">
        <v>350000</v>
      </c>
      <c r="J23" s="25">
        <v>22379645</v>
      </c>
      <c r="K23" s="25">
        <v>395500</v>
      </c>
      <c r="L23" s="25">
        <v>0</v>
      </c>
      <c r="M23" s="25">
        <v>0</v>
      </c>
      <c r="N23" s="25">
        <v>21984145</v>
      </c>
      <c r="O23" s="25">
        <v>19984145</v>
      </c>
      <c r="P23" s="25">
        <f t="shared" si="0"/>
        <v>93705344</v>
      </c>
    </row>
    <row r="24" spans="1:16" ht="25.5">
      <c r="A24" s="10" t="s">
        <v>27</v>
      </c>
      <c r="B24" s="23"/>
      <c r="C24" s="24"/>
      <c r="D24" s="1" t="s">
        <v>307</v>
      </c>
      <c r="E24" s="25">
        <v>71325699</v>
      </c>
      <c r="F24" s="25">
        <v>70975699</v>
      </c>
      <c r="G24" s="25">
        <v>0</v>
      </c>
      <c r="H24" s="25">
        <v>0</v>
      </c>
      <c r="I24" s="25">
        <v>350000</v>
      </c>
      <c r="J24" s="25">
        <v>22379645</v>
      </c>
      <c r="K24" s="25">
        <v>395500</v>
      </c>
      <c r="L24" s="25">
        <v>0</v>
      </c>
      <c r="M24" s="25">
        <v>0</v>
      </c>
      <c r="N24" s="25">
        <v>21984145</v>
      </c>
      <c r="O24" s="25">
        <v>19984145</v>
      </c>
      <c r="P24" s="25">
        <f t="shared" si="0"/>
        <v>93705344</v>
      </c>
    </row>
    <row r="25" spans="1:16" ht="12.75">
      <c r="A25" s="10"/>
      <c r="B25" s="5">
        <v>2000</v>
      </c>
      <c r="C25" s="5"/>
      <c r="D25" s="1" t="s">
        <v>308</v>
      </c>
      <c r="E25" s="25">
        <f aca="true" t="shared" si="2" ref="E25:O25">E26+E34+E38</f>
        <v>70527699</v>
      </c>
      <c r="F25" s="25">
        <f t="shared" si="2"/>
        <v>70527699</v>
      </c>
      <c r="G25" s="25">
        <f t="shared" si="2"/>
        <v>0</v>
      </c>
      <c r="H25" s="25">
        <f t="shared" si="2"/>
        <v>0</v>
      </c>
      <c r="I25" s="25">
        <f t="shared" si="2"/>
        <v>0</v>
      </c>
      <c r="J25" s="25">
        <f t="shared" si="2"/>
        <v>15957361</v>
      </c>
      <c r="K25" s="25">
        <f t="shared" si="2"/>
        <v>395500</v>
      </c>
      <c r="L25" s="25">
        <f t="shared" si="2"/>
        <v>0</v>
      </c>
      <c r="M25" s="25">
        <f t="shared" si="2"/>
        <v>0</v>
      </c>
      <c r="N25" s="25">
        <f t="shared" si="2"/>
        <v>15561861</v>
      </c>
      <c r="O25" s="25">
        <f t="shared" si="2"/>
        <v>15561861</v>
      </c>
      <c r="P25" s="25">
        <f t="shared" si="0"/>
        <v>86485060</v>
      </c>
    </row>
    <row r="26" spans="1:16" ht="25.5">
      <c r="A26" s="10" t="s">
        <v>28</v>
      </c>
      <c r="B26" s="10" t="s">
        <v>30</v>
      </c>
      <c r="C26" s="11" t="s">
        <v>29</v>
      </c>
      <c r="D26" s="26" t="s">
        <v>31</v>
      </c>
      <c r="E26" s="25">
        <v>51546684</v>
      </c>
      <c r="F26" s="25">
        <v>51546684</v>
      </c>
      <c r="G26" s="25">
        <v>0</v>
      </c>
      <c r="H26" s="25">
        <v>0</v>
      </c>
      <c r="I26" s="25">
        <v>0</v>
      </c>
      <c r="J26" s="25">
        <v>14367255</v>
      </c>
      <c r="K26" s="25">
        <v>395500</v>
      </c>
      <c r="L26" s="25">
        <v>0</v>
      </c>
      <c r="M26" s="25">
        <v>0</v>
      </c>
      <c r="N26" s="25">
        <v>13971755</v>
      </c>
      <c r="O26" s="25">
        <v>13971755</v>
      </c>
      <c r="P26" s="25">
        <f t="shared" si="0"/>
        <v>65913939</v>
      </c>
    </row>
    <row r="27" spans="1:16" ht="25.5">
      <c r="A27" s="10"/>
      <c r="B27" s="10"/>
      <c r="C27" s="11"/>
      <c r="D27" s="6" t="s">
        <v>309</v>
      </c>
      <c r="E27" s="7">
        <v>23360300</v>
      </c>
      <c r="F27" s="7">
        <v>23360300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25">
        <f aca="true" t="shared" si="3" ref="P27:P33">E27+J27</f>
        <v>23360300</v>
      </c>
    </row>
    <row r="28" spans="1:16" ht="25.5">
      <c r="A28" s="10"/>
      <c r="B28" s="10"/>
      <c r="C28" s="11"/>
      <c r="D28" s="6" t="s">
        <v>310</v>
      </c>
      <c r="E28" s="7">
        <v>3946600</v>
      </c>
      <c r="F28" s="7">
        <v>3946600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25">
        <f t="shared" si="3"/>
        <v>3946600</v>
      </c>
    </row>
    <row r="29" spans="1:16" ht="25.5">
      <c r="A29" s="10"/>
      <c r="B29" s="10"/>
      <c r="C29" s="11"/>
      <c r="D29" s="6" t="s">
        <v>311</v>
      </c>
      <c r="E29" s="7">
        <v>283581</v>
      </c>
      <c r="F29" s="7">
        <v>283581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25">
        <f t="shared" si="3"/>
        <v>283581</v>
      </c>
    </row>
    <row r="30" spans="1:16" ht="12.75">
      <c r="A30" s="10"/>
      <c r="B30" s="10"/>
      <c r="C30" s="11"/>
      <c r="D30" s="6" t="s">
        <v>312</v>
      </c>
      <c r="E30" s="7">
        <v>2242700</v>
      </c>
      <c r="F30" s="7">
        <v>2242700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5">
        <f t="shared" si="3"/>
        <v>2242700</v>
      </c>
    </row>
    <row r="31" spans="1:16" ht="25.5">
      <c r="A31" s="10"/>
      <c r="B31" s="10"/>
      <c r="C31" s="11"/>
      <c r="D31" s="6" t="s">
        <v>313</v>
      </c>
      <c r="E31" s="7">
        <v>33500</v>
      </c>
      <c r="F31" s="7">
        <v>33500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25">
        <f t="shared" si="3"/>
        <v>33500</v>
      </c>
    </row>
    <row r="32" spans="1:16" ht="25.5">
      <c r="A32" s="10"/>
      <c r="B32" s="10"/>
      <c r="C32" s="11"/>
      <c r="D32" s="6" t="s">
        <v>314</v>
      </c>
      <c r="E32" s="7">
        <v>21000</v>
      </c>
      <c r="F32" s="7">
        <v>21000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5">
        <f t="shared" si="3"/>
        <v>21000</v>
      </c>
    </row>
    <row r="33" spans="1:16" ht="25.5">
      <c r="A33" s="10"/>
      <c r="B33" s="10"/>
      <c r="C33" s="11"/>
      <c r="D33" s="6" t="s">
        <v>315</v>
      </c>
      <c r="E33" s="7">
        <v>305000</v>
      </c>
      <c r="F33" s="7">
        <v>305000</v>
      </c>
      <c r="G33" s="7">
        <v>221300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25">
        <f t="shared" si="3"/>
        <v>305000</v>
      </c>
    </row>
    <row r="34" spans="1:16" ht="38.25">
      <c r="A34" s="27" t="s">
        <v>32</v>
      </c>
      <c r="B34" s="27" t="s">
        <v>34</v>
      </c>
      <c r="C34" s="28" t="s">
        <v>33</v>
      </c>
      <c r="D34" s="29" t="s">
        <v>35</v>
      </c>
      <c r="E34" s="9">
        <v>16965271</v>
      </c>
      <c r="F34" s="9">
        <v>16965271</v>
      </c>
      <c r="G34" s="9">
        <v>0</v>
      </c>
      <c r="H34" s="9">
        <v>0</v>
      </c>
      <c r="I34" s="9">
        <v>0</v>
      </c>
      <c r="J34" s="9">
        <v>1590106</v>
      </c>
      <c r="K34" s="9">
        <v>0</v>
      </c>
      <c r="L34" s="9">
        <v>0</v>
      </c>
      <c r="M34" s="9">
        <v>0</v>
      </c>
      <c r="N34" s="9">
        <v>1590106</v>
      </c>
      <c r="O34" s="9">
        <v>1590106</v>
      </c>
      <c r="P34" s="9">
        <f aca="true" t="shared" si="4" ref="P34:P65">E34+J34</f>
        <v>18555377</v>
      </c>
    </row>
    <row r="35" spans="1:16" ht="25.5">
      <c r="A35" s="27"/>
      <c r="B35" s="27"/>
      <c r="C35" s="28"/>
      <c r="D35" s="6" t="s">
        <v>309</v>
      </c>
      <c r="E35" s="7">
        <v>5155400</v>
      </c>
      <c r="F35" s="7">
        <v>5155400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9">
        <f t="shared" si="4"/>
        <v>5155400</v>
      </c>
    </row>
    <row r="36" spans="1:16" ht="25.5">
      <c r="A36" s="27"/>
      <c r="B36" s="27"/>
      <c r="C36" s="28"/>
      <c r="D36" s="6" t="s">
        <v>310</v>
      </c>
      <c r="E36" s="7">
        <v>871000</v>
      </c>
      <c r="F36" s="7">
        <v>871000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9">
        <f t="shared" si="4"/>
        <v>871000</v>
      </c>
    </row>
    <row r="37" spans="1:16" ht="25.5">
      <c r="A37" s="27"/>
      <c r="B37" s="27"/>
      <c r="C37" s="28"/>
      <c r="D37" s="6" t="s">
        <v>311</v>
      </c>
      <c r="E37" s="7">
        <v>100748</v>
      </c>
      <c r="F37" s="7">
        <v>100748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9">
        <f t="shared" si="4"/>
        <v>100748</v>
      </c>
    </row>
    <row r="38" spans="1:16" ht="25.5">
      <c r="A38" s="10" t="s">
        <v>36</v>
      </c>
      <c r="B38" s="10" t="s">
        <v>37</v>
      </c>
      <c r="C38" s="24"/>
      <c r="D38" s="26" t="s">
        <v>38</v>
      </c>
      <c r="E38" s="25">
        <v>2015744</v>
      </c>
      <c r="F38" s="25">
        <v>2015744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f t="shared" si="4"/>
        <v>2015744</v>
      </c>
    </row>
    <row r="39" spans="1:16" ht="25.5">
      <c r="A39" s="27" t="s">
        <v>39</v>
      </c>
      <c r="B39" s="27" t="s">
        <v>41</v>
      </c>
      <c r="C39" s="28" t="s">
        <v>40</v>
      </c>
      <c r="D39" s="29" t="s">
        <v>42</v>
      </c>
      <c r="E39" s="9">
        <v>848516</v>
      </c>
      <c r="F39" s="9">
        <v>848516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f t="shared" si="4"/>
        <v>848516</v>
      </c>
    </row>
    <row r="40" spans="1:16" ht="25.5">
      <c r="A40" s="27"/>
      <c r="B40" s="27"/>
      <c r="C40" s="28"/>
      <c r="D40" s="8" t="s">
        <v>316</v>
      </c>
      <c r="E40" s="9">
        <v>518516</v>
      </c>
      <c r="F40" s="9">
        <v>518516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f t="shared" si="4"/>
        <v>518516</v>
      </c>
    </row>
    <row r="41" spans="1:16" ht="25.5">
      <c r="A41" s="27" t="s">
        <v>43</v>
      </c>
      <c r="B41" s="27" t="s">
        <v>44</v>
      </c>
      <c r="C41" s="28" t="s">
        <v>40</v>
      </c>
      <c r="D41" s="29" t="s">
        <v>45</v>
      </c>
      <c r="E41" s="9">
        <v>1167228</v>
      </c>
      <c r="F41" s="9">
        <v>1167228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f t="shared" si="4"/>
        <v>1167228</v>
      </c>
    </row>
    <row r="42" spans="1:16" ht="25.5">
      <c r="A42" s="27"/>
      <c r="B42" s="27"/>
      <c r="C42" s="28"/>
      <c r="D42" s="6" t="s">
        <v>317</v>
      </c>
      <c r="E42" s="7">
        <v>1167228</v>
      </c>
      <c r="F42" s="7">
        <v>1167228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9">
        <f t="shared" si="4"/>
        <v>1167228</v>
      </c>
    </row>
    <row r="43" spans="1:16" ht="12.75">
      <c r="A43" s="27"/>
      <c r="B43" s="10">
        <v>6000</v>
      </c>
      <c r="C43" s="11"/>
      <c r="D43" s="12" t="s">
        <v>318</v>
      </c>
      <c r="E43" s="7">
        <f>E44+E47</f>
        <v>350000</v>
      </c>
      <c r="F43" s="7">
        <f aca="true" t="shared" si="5" ref="F43:O43">F44+F47</f>
        <v>0</v>
      </c>
      <c r="G43" s="7">
        <f t="shared" si="5"/>
        <v>0</v>
      </c>
      <c r="H43" s="7">
        <f t="shared" si="5"/>
        <v>0</v>
      </c>
      <c r="I43" s="7">
        <f t="shared" si="5"/>
        <v>350000</v>
      </c>
      <c r="J43" s="7">
        <f t="shared" si="5"/>
        <v>6422284</v>
      </c>
      <c r="K43" s="7">
        <f t="shared" si="5"/>
        <v>0</v>
      </c>
      <c r="L43" s="7">
        <f t="shared" si="5"/>
        <v>0</v>
      </c>
      <c r="M43" s="7">
        <f t="shared" si="5"/>
        <v>0</v>
      </c>
      <c r="N43" s="7">
        <f t="shared" si="5"/>
        <v>6422284</v>
      </c>
      <c r="O43" s="7">
        <f t="shared" si="5"/>
        <v>4422284</v>
      </c>
      <c r="P43" s="9">
        <f t="shared" si="4"/>
        <v>6772284</v>
      </c>
    </row>
    <row r="44" spans="1:16" ht="25.5">
      <c r="A44" s="10" t="s">
        <v>46</v>
      </c>
      <c r="B44" s="10" t="s">
        <v>47</v>
      </c>
      <c r="C44" s="24"/>
      <c r="D44" s="26" t="s">
        <v>48</v>
      </c>
      <c r="E44" s="25">
        <v>350000</v>
      </c>
      <c r="F44" s="25">
        <v>0</v>
      </c>
      <c r="G44" s="25">
        <v>0</v>
      </c>
      <c r="H44" s="25">
        <v>0</v>
      </c>
      <c r="I44" s="25">
        <v>350000</v>
      </c>
      <c r="J44" s="25">
        <v>5922284</v>
      </c>
      <c r="K44" s="25">
        <v>0</v>
      </c>
      <c r="L44" s="25">
        <v>0</v>
      </c>
      <c r="M44" s="25">
        <v>0</v>
      </c>
      <c r="N44" s="25">
        <v>5922284</v>
      </c>
      <c r="O44" s="25">
        <v>3922284</v>
      </c>
      <c r="P44" s="25">
        <f t="shared" si="4"/>
        <v>6272284</v>
      </c>
    </row>
    <row r="45" spans="1:16" ht="25.5">
      <c r="A45" s="27" t="s">
        <v>49</v>
      </c>
      <c r="B45" s="27" t="s">
        <v>51</v>
      </c>
      <c r="C45" s="28" t="s">
        <v>50</v>
      </c>
      <c r="D45" s="29" t="s">
        <v>52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2800000</v>
      </c>
      <c r="K45" s="9">
        <v>0</v>
      </c>
      <c r="L45" s="9">
        <v>0</v>
      </c>
      <c r="M45" s="9">
        <v>0</v>
      </c>
      <c r="N45" s="9">
        <v>2800000</v>
      </c>
      <c r="O45" s="9">
        <v>2800000</v>
      </c>
      <c r="P45" s="9">
        <f t="shared" si="4"/>
        <v>2800000</v>
      </c>
    </row>
    <row r="46" spans="1:16" ht="25.5">
      <c r="A46" s="27" t="s">
        <v>53</v>
      </c>
      <c r="B46" s="27" t="s">
        <v>54</v>
      </c>
      <c r="C46" s="28" t="s">
        <v>50</v>
      </c>
      <c r="D46" s="29" t="s">
        <v>55</v>
      </c>
      <c r="E46" s="9">
        <v>350000</v>
      </c>
      <c r="F46" s="9">
        <v>0</v>
      </c>
      <c r="G46" s="9">
        <v>0</v>
      </c>
      <c r="H46" s="9">
        <v>0</v>
      </c>
      <c r="I46" s="9">
        <v>350000</v>
      </c>
      <c r="J46" s="9">
        <v>3122284</v>
      </c>
      <c r="K46" s="9">
        <v>0</v>
      </c>
      <c r="L46" s="9">
        <v>0</v>
      </c>
      <c r="M46" s="9">
        <v>0</v>
      </c>
      <c r="N46" s="9">
        <v>3122284</v>
      </c>
      <c r="O46" s="9">
        <v>1122284</v>
      </c>
      <c r="P46" s="9">
        <f t="shared" si="4"/>
        <v>3472284</v>
      </c>
    </row>
    <row r="47" spans="1:16" ht="51">
      <c r="A47" s="10" t="s">
        <v>56</v>
      </c>
      <c r="B47" s="10" t="s">
        <v>57</v>
      </c>
      <c r="C47" s="11" t="s">
        <v>50</v>
      </c>
      <c r="D47" s="26" t="s">
        <v>58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500000</v>
      </c>
      <c r="K47" s="25">
        <v>0</v>
      </c>
      <c r="L47" s="25">
        <v>0</v>
      </c>
      <c r="M47" s="25">
        <v>0</v>
      </c>
      <c r="N47" s="25">
        <v>500000</v>
      </c>
      <c r="O47" s="25">
        <v>500000</v>
      </c>
      <c r="P47" s="25">
        <f t="shared" si="4"/>
        <v>500000</v>
      </c>
    </row>
    <row r="48" spans="1:16" ht="12.75">
      <c r="A48" s="10"/>
      <c r="B48" s="2" t="s">
        <v>304</v>
      </c>
      <c r="C48" s="3"/>
      <c r="D48" s="4" t="s">
        <v>305</v>
      </c>
      <c r="E48" s="25">
        <f>E49</f>
        <v>448000</v>
      </c>
      <c r="F48" s="25">
        <f aca="true" t="shared" si="6" ref="F48:O48">F49</f>
        <v>448000</v>
      </c>
      <c r="G48" s="25">
        <f t="shared" si="6"/>
        <v>0</v>
      </c>
      <c r="H48" s="25">
        <f t="shared" si="6"/>
        <v>0</v>
      </c>
      <c r="I48" s="25">
        <f t="shared" si="6"/>
        <v>0</v>
      </c>
      <c r="J48" s="25">
        <f t="shared" si="6"/>
        <v>0</v>
      </c>
      <c r="K48" s="25">
        <f t="shared" si="6"/>
        <v>0</v>
      </c>
      <c r="L48" s="25">
        <f t="shared" si="6"/>
        <v>0</v>
      </c>
      <c r="M48" s="25">
        <f t="shared" si="6"/>
        <v>0</v>
      </c>
      <c r="N48" s="25">
        <f t="shared" si="6"/>
        <v>0</v>
      </c>
      <c r="O48" s="25">
        <f t="shared" si="6"/>
        <v>0</v>
      </c>
      <c r="P48" s="25">
        <f t="shared" si="4"/>
        <v>448000</v>
      </c>
    </row>
    <row r="49" spans="1:16" ht="25.5">
      <c r="A49" s="10" t="s">
        <v>59</v>
      </c>
      <c r="B49" s="10" t="s">
        <v>24</v>
      </c>
      <c r="C49" s="11" t="s">
        <v>23</v>
      </c>
      <c r="D49" s="26" t="s">
        <v>25</v>
      </c>
      <c r="E49" s="25">
        <v>448000</v>
      </c>
      <c r="F49" s="25">
        <v>448000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f t="shared" si="4"/>
        <v>448000</v>
      </c>
    </row>
    <row r="50" spans="1:16" ht="25.5">
      <c r="A50" s="10" t="s">
        <v>60</v>
      </c>
      <c r="B50" s="23"/>
      <c r="C50" s="24"/>
      <c r="D50" s="13" t="s">
        <v>319</v>
      </c>
      <c r="E50" s="25">
        <v>116293405</v>
      </c>
      <c r="F50" s="25">
        <v>116293405</v>
      </c>
      <c r="G50" s="25">
        <v>72408306</v>
      </c>
      <c r="H50" s="25">
        <v>13256550</v>
      </c>
      <c r="I50" s="25">
        <v>0</v>
      </c>
      <c r="J50" s="25">
        <v>12568708</v>
      </c>
      <c r="K50" s="25">
        <v>2199678</v>
      </c>
      <c r="L50" s="25">
        <v>323554</v>
      </c>
      <c r="M50" s="25">
        <v>6352</v>
      </c>
      <c r="N50" s="25">
        <v>10369030</v>
      </c>
      <c r="O50" s="25">
        <v>10369030</v>
      </c>
      <c r="P50" s="25">
        <f t="shared" si="4"/>
        <v>128862113</v>
      </c>
    </row>
    <row r="51" spans="1:16" ht="25.5">
      <c r="A51" s="10" t="s">
        <v>61</v>
      </c>
      <c r="B51" s="23"/>
      <c r="C51" s="24"/>
      <c r="D51" s="13" t="s">
        <v>320</v>
      </c>
      <c r="E51" s="25">
        <v>116293405</v>
      </c>
      <c r="F51" s="25">
        <v>116293405</v>
      </c>
      <c r="G51" s="25">
        <v>72408306</v>
      </c>
      <c r="H51" s="25">
        <v>13256550</v>
      </c>
      <c r="I51" s="25">
        <v>0</v>
      </c>
      <c r="J51" s="25">
        <v>12568708</v>
      </c>
      <c r="K51" s="25">
        <v>2199678</v>
      </c>
      <c r="L51" s="25">
        <v>323554</v>
      </c>
      <c r="M51" s="25">
        <v>6352</v>
      </c>
      <c r="N51" s="25">
        <v>10369030</v>
      </c>
      <c r="O51" s="25">
        <v>10369030</v>
      </c>
      <c r="P51" s="25">
        <f t="shared" si="4"/>
        <v>128862113</v>
      </c>
    </row>
    <row r="52" spans="1:16" ht="12.75">
      <c r="A52" s="10"/>
      <c r="B52" s="14">
        <v>1000</v>
      </c>
      <c r="C52" s="15"/>
      <c r="D52" s="1" t="s">
        <v>321</v>
      </c>
      <c r="E52" s="25">
        <f>E53+E56+E58+E59</f>
        <v>113782702</v>
      </c>
      <c r="F52" s="25">
        <f aca="true" t="shared" si="7" ref="F52:O52">F53+F56+F58+F59</f>
        <v>113782702</v>
      </c>
      <c r="G52" s="25">
        <f t="shared" si="7"/>
        <v>70656010</v>
      </c>
      <c r="H52" s="25">
        <f t="shared" si="7"/>
        <v>13008247</v>
      </c>
      <c r="I52" s="25">
        <f t="shared" si="7"/>
        <v>0</v>
      </c>
      <c r="J52" s="25">
        <f t="shared" si="7"/>
        <v>12344706</v>
      </c>
      <c r="K52" s="25">
        <f t="shared" si="7"/>
        <v>2199678</v>
      </c>
      <c r="L52" s="25">
        <f t="shared" si="7"/>
        <v>323554</v>
      </c>
      <c r="M52" s="25">
        <f t="shared" si="7"/>
        <v>6352</v>
      </c>
      <c r="N52" s="25">
        <f t="shared" si="7"/>
        <v>10145028</v>
      </c>
      <c r="O52" s="25">
        <f t="shared" si="7"/>
        <v>10145028</v>
      </c>
      <c r="P52" s="25">
        <f t="shared" si="4"/>
        <v>126127408</v>
      </c>
    </row>
    <row r="53" spans="1:16" ht="63.75">
      <c r="A53" s="10" t="s">
        <v>62</v>
      </c>
      <c r="B53" s="10" t="s">
        <v>64</v>
      </c>
      <c r="C53" s="11" t="s">
        <v>63</v>
      </c>
      <c r="D53" s="26" t="s">
        <v>65</v>
      </c>
      <c r="E53" s="25">
        <v>96267128</v>
      </c>
      <c r="F53" s="25">
        <v>96267128</v>
      </c>
      <c r="G53" s="25">
        <v>61721669</v>
      </c>
      <c r="H53" s="25">
        <v>12151950</v>
      </c>
      <c r="I53" s="25">
        <v>0</v>
      </c>
      <c r="J53" s="25">
        <v>10293170</v>
      </c>
      <c r="K53" s="25">
        <v>1916142</v>
      </c>
      <c r="L53" s="25">
        <v>96354</v>
      </c>
      <c r="M53" s="25">
        <v>0</v>
      </c>
      <c r="N53" s="25">
        <v>8377028</v>
      </c>
      <c r="O53" s="25">
        <v>8377028</v>
      </c>
      <c r="P53" s="25">
        <f t="shared" si="4"/>
        <v>106560298</v>
      </c>
    </row>
    <row r="54" spans="1:16" ht="25.5">
      <c r="A54" s="10"/>
      <c r="B54" s="10"/>
      <c r="C54" s="11"/>
      <c r="D54" s="6" t="s">
        <v>322</v>
      </c>
      <c r="E54" s="7">
        <v>54178200</v>
      </c>
      <c r="F54" s="7">
        <v>54178200</v>
      </c>
      <c r="G54" s="7">
        <v>44408360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25">
        <f t="shared" si="4"/>
        <v>54178200</v>
      </c>
    </row>
    <row r="55" spans="1:16" ht="25.5">
      <c r="A55" s="10"/>
      <c r="B55" s="10"/>
      <c r="C55" s="11"/>
      <c r="D55" s="6" t="s">
        <v>323</v>
      </c>
      <c r="E55" s="7">
        <v>20388500</v>
      </c>
      <c r="F55" s="7">
        <v>20388500</v>
      </c>
      <c r="G55" s="7">
        <v>9255658</v>
      </c>
      <c r="H55" s="7">
        <v>9041064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25">
        <f t="shared" si="4"/>
        <v>20388500</v>
      </c>
    </row>
    <row r="56" spans="1:16" ht="38.25">
      <c r="A56" s="10" t="s">
        <v>66</v>
      </c>
      <c r="B56" s="10" t="s">
        <v>68</v>
      </c>
      <c r="C56" s="11" t="s">
        <v>67</v>
      </c>
      <c r="D56" s="26" t="s">
        <v>69</v>
      </c>
      <c r="E56" s="25">
        <v>4851754</v>
      </c>
      <c r="F56" s="25">
        <v>4851754</v>
      </c>
      <c r="G56" s="25">
        <v>3503173</v>
      </c>
      <c r="H56" s="25">
        <v>464302</v>
      </c>
      <c r="I56" s="25">
        <v>0</v>
      </c>
      <c r="J56" s="25">
        <v>553536</v>
      </c>
      <c r="K56" s="25">
        <v>283536</v>
      </c>
      <c r="L56" s="25">
        <v>227200</v>
      </c>
      <c r="M56" s="25">
        <v>6352</v>
      </c>
      <c r="N56" s="25">
        <v>270000</v>
      </c>
      <c r="O56" s="25">
        <v>270000</v>
      </c>
      <c r="P56" s="25">
        <f t="shared" si="4"/>
        <v>5405290</v>
      </c>
    </row>
    <row r="57" spans="1:16" ht="12.75">
      <c r="A57" s="10"/>
      <c r="B57" s="10"/>
      <c r="C57" s="11"/>
      <c r="D57" s="6" t="s">
        <v>324</v>
      </c>
      <c r="E57" s="7">
        <v>751952</v>
      </c>
      <c r="F57" s="7">
        <v>751952</v>
      </c>
      <c r="G57" s="7">
        <v>616354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25">
        <f t="shared" si="4"/>
        <v>751952</v>
      </c>
    </row>
    <row r="58" spans="1:16" ht="25.5">
      <c r="A58" s="10" t="s">
        <v>70</v>
      </c>
      <c r="B58" s="10" t="s">
        <v>72</v>
      </c>
      <c r="C58" s="11" t="s">
        <v>71</v>
      </c>
      <c r="D58" s="26" t="s">
        <v>73</v>
      </c>
      <c r="E58" s="25">
        <v>2190672</v>
      </c>
      <c r="F58" s="25">
        <v>2190672</v>
      </c>
      <c r="G58" s="25">
        <v>1532264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f t="shared" si="4"/>
        <v>2190672</v>
      </c>
    </row>
    <row r="59" spans="1:16" ht="12.75">
      <c r="A59" s="10" t="s">
        <v>74</v>
      </c>
      <c r="B59" s="10" t="s">
        <v>75</v>
      </c>
      <c r="C59" s="24"/>
      <c r="D59" s="26" t="s">
        <v>76</v>
      </c>
      <c r="E59" s="25">
        <v>10473148</v>
      </c>
      <c r="F59" s="25">
        <v>10473148</v>
      </c>
      <c r="G59" s="25">
        <v>3898904</v>
      </c>
      <c r="H59" s="25">
        <v>391995</v>
      </c>
      <c r="I59" s="25">
        <v>0</v>
      </c>
      <c r="J59" s="25">
        <v>1498000</v>
      </c>
      <c r="K59" s="25">
        <v>0</v>
      </c>
      <c r="L59" s="25">
        <v>0</v>
      </c>
      <c r="M59" s="25">
        <v>0</v>
      </c>
      <c r="N59" s="25">
        <v>1498000</v>
      </c>
      <c r="O59" s="25">
        <v>1498000</v>
      </c>
      <c r="P59" s="25">
        <f t="shared" si="4"/>
        <v>11971148</v>
      </c>
    </row>
    <row r="60" spans="1:16" ht="25.5">
      <c r="A60" s="27" t="s">
        <v>77</v>
      </c>
      <c r="B60" s="27" t="s">
        <v>78</v>
      </c>
      <c r="C60" s="28" t="s">
        <v>71</v>
      </c>
      <c r="D60" s="29" t="s">
        <v>79</v>
      </c>
      <c r="E60" s="9">
        <v>5638454</v>
      </c>
      <c r="F60" s="9">
        <v>5638454</v>
      </c>
      <c r="G60" s="9">
        <v>3898904</v>
      </c>
      <c r="H60" s="9">
        <v>391995</v>
      </c>
      <c r="I60" s="9">
        <v>0</v>
      </c>
      <c r="J60" s="9">
        <v>1498000</v>
      </c>
      <c r="K60" s="9">
        <v>0</v>
      </c>
      <c r="L60" s="9">
        <v>0</v>
      </c>
      <c r="M60" s="9">
        <v>0</v>
      </c>
      <c r="N60" s="9">
        <v>1498000</v>
      </c>
      <c r="O60" s="9">
        <v>1498000</v>
      </c>
      <c r="P60" s="9">
        <f t="shared" si="4"/>
        <v>7136454</v>
      </c>
    </row>
    <row r="61" spans="1:16" ht="12.75">
      <c r="A61" s="27" t="s">
        <v>80</v>
      </c>
      <c r="B61" s="27" t="s">
        <v>81</v>
      </c>
      <c r="C61" s="28" t="s">
        <v>71</v>
      </c>
      <c r="D61" s="29" t="s">
        <v>82</v>
      </c>
      <c r="E61" s="9">
        <v>4834694</v>
      </c>
      <c r="F61" s="9">
        <v>4834694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f t="shared" si="4"/>
        <v>4834694</v>
      </c>
    </row>
    <row r="62" spans="1:16" ht="12.75">
      <c r="A62" s="27"/>
      <c r="B62" s="16">
        <v>5000</v>
      </c>
      <c r="C62" s="17"/>
      <c r="D62" s="1" t="s">
        <v>325</v>
      </c>
      <c r="E62" s="9">
        <f>E63</f>
        <v>2510703</v>
      </c>
      <c r="F62" s="9">
        <f aca="true" t="shared" si="8" ref="F62:O62">F63</f>
        <v>2510703</v>
      </c>
      <c r="G62" s="9">
        <f t="shared" si="8"/>
        <v>1752296</v>
      </c>
      <c r="H62" s="9">
        <f t="shared" si="8"/>
        <v>248303</v>
      </c>
      <c r="I62" s="9">
        <f t="shared" si="8"/>
        <v>0</v>
      </c>
      <c r="J62" s="9">
        <f t="shared" si="8"/>
        <v>20000</v>
      </c>
      <c r="K62" s="9">
        <f t="shared" si="8"/>
        <v>0</v>
      </c>
      <c r="L62" s="9">
        <f t="shared" si="8"/>
        <v>0</v>
      </c>
      <c r="M62" s="9">
        <f t="shared" si="8"/>
        <v>0</v>
      </c>
      <c r="N62" s="9">
        <f t="shared" si="8"/>
        <v>20000</v>
      </c>
      <c r="O62" s="9">
        <f t="shared" si="8"/>
        <v>20000</v>
      </c>
      <c r="P62" s="9">
        <f t="shared" si="4"/>
        <v>2530703</v>
      </c>
    </row>
    <row r="63" spans="1:16" ht="25.5">
      <c r="A63" s="10" t="s">
        <v>83</v>
      </c>
      <c r="B63" s="10" t="s">
        <v>84</v>
      </c>
      <c r="C63" s="24"/>
      <c r="D63" s="26" t="s">
        <v>85</v>
      </c>
      <c r="E63" s="25">
        <v>2510703</v>
      </c>
      <c r="F63" s="25">
        <v>2510703</v>
      </c>
      <c r="G63" s="25">
        <v>1752296</v>
      </c>
      <c r="H63" s="25">
        <v>248303</v>
      </c>
      <c r="I63" s="25">
        <v>0</v>
      </c>
      <c r="J63" s="25">
        <v>20000</v>
      </c>
      <c r="K63" s="25">
        <v>0</v>
      </c>
      <c r="L63" s="25">
        <v>0</v>
      </c>
      <c r="M63" s="25">
        <v>0</v>
      </c>
      <c r="N63" s="25">
        <v>20000</v>
      </c>
      <c r="O63" s="25">
        <v>20000</v>
      </c>
      <c r="P63" s="25">
        <f t="shared" si="4"/>
        <v>2530703</v>
      </c>
    </row>
    <row r="64" spans="1:16" ht="38.25">
      <c r="A64" s="27" t="s">
        <v>86</v>
      </c>
      <c r="B64" s="27" t="s">
        <v>88</v>
      </c>
      <c r="C64" s="28" t="s">
        <v>87</v>
      </c>
      <c r="D64" s="29" t="s">
        <v>89</v>
      </c>
      <c r="E64" s="9">
        <v>2510703</v>
      </c>
      <c r="F64" s="9">
        <v>2510703</v>
      </c>
      <c r="G64" s="9">
        <v>1752296</v>
      </c>
      <c r="H64" s="9">
        <v>248303</v>
      </c>
      <c r="I64" s="9">
        <v>0</v>
      </c>
      <c r="J64" s="9">
        <v>20000</v>
      </c>
      <c r="K64" s="9">
        <v>0</v>
      </c>
      <c r="L64" s="9">
        <v>0</v>
      </c>
      <c r="M64" s="9">
        <v>0</v>
      </c>
      <c r="N64" s="9">
        <v>20000</v>
      </c>
      <c r="O64" s="9">
        <v>20000</v>
      </c>
      <c r="P64" s="9">
        <f t="shared" si="4"/>
        <v>2530703</v>
      </c>
    </row>
    <row r="65" spans="1:16" ht="12.75">
      <c r="A65" s="27"/>
      <c r="B65" s="2" t="s">
        <v>304</v>
      </c>
      <c r="C65" s="3"/>
      <c r="D65" s="4" t="s">
        <v>305</v>
      </c>
      <c r="E65" s="9">
        <f>E66</f>
        <v>0</v>
      </c>
      <c r="F65" s="9">
        <f aca="true" t="shared" si="9" ref="F65:O65">F66</f>
        <v>0</v>
      </c>
      <c r="G65" s="9">
        <f t="shared" si="9"/>
        <v>0</v>
      </c>
      <c r="H65" s="9">
        <f t="shared" si="9"/>
        <v>0</v>
      </c>
      <c r="I65" s="9">
        <f t="shared" si="9"/>
        <v>0</v>
      </c>
      <c r="J65" s="9">
        <f t="shared" si="9"/>
        <v>204002</v>
      </c>
      <c r="K65" s="9">
        <f t="shared" si="9"/>
        <v>0</v>
      </c>
      <c r="L65" s="9">
        <f t="shared" si="9"/>
        <v>0</v>
      </c>
      <c r="M65" s="9">
        <f t="shared" si="9"/>
        <v>0</v>
      </c>
      <c r="N65" s="9">
        <f t="shared" si="9"/>
        <v>204002</v>
      </c>
      <c r="O65" s="9">
        <f t="shared" si="9"/>
        <v>204002</v>
      </c>
      <c r="P65" s="9">
        <f t="shared" si="4"/>
        <v>204002</v>
      </c>
    </row>
    <row r="66" spans="1:16" ht="25.5">
      <c r="A66" s="10" t="s">
        <v>90</v>
      </c>
      <c r="B66" s="10" t="s">
        <v>91</v>
      </c>
      <c r="C66" s="24"/>
      <c r="D66" s="26" t="s">
        <v>92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204002</v>
      </c>
      <c r="K66" s="25">
        <v>0</v>
      </c>
      <c r="L66" s="25">
        <v>0</v>
      </c>
      <c r="M66" s="25">
        <v>0</v>
      </c>
      <c r="N66" s="25">
        <v>204002</v>
      </c>
      <c r="O66" s="25">
        <v>204002</v>
      </c>
      <c r="P66" s="25">
        <f aca="true" t="shared" si="10" ref="P66:P97">E66+J66</f>
        <v>204002</v>
      </c>
    </row>
    <row r="67" spans="1:16" ht="12.75">
      <c r="A67" s="27" t="s">
        <v>93</v>
      </c>
      <c r="B67" s="27" t="s">
        <v>95</v>
      </c>
      <c r="C67" s="28" t="s">
        <v>94</v>
      </c>
      <c r="D67" s="29" t="s">
        <v>96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204002</v>
      </c>
      <c r="K67" s="9">
        <v>0</v>
      </c>
      <c r="L67" s="9">
        <v>0</v>
      </c>
      <c r="M67" s="9">
        <v>0</v>
      </c>
      <c r="N67" s="9">
        <v>204002</v>
      </c>
      <c r="O67" s="9">
        <v>204002</v>
      </c>
      <c r="P67" s="9">
        <f t="shared" si="10"/>
        <v>204002</v>
      </c>
    </row>
    <row r="68" spans="1:16" ht="25.5">
      <c r="A68" s="10" t="s">
        <v>97</v>
      </c>
      <c r="B68" s="23"/>
      <c r="C68" s="24"/>
      <c r="D68" s="18" t="s">
        <v>326</v>
      </c>
      <c r="E68" s="25">
        <v>190279025</v>
      </c>
      <c r="F68" s="25">
        <v>190279025</v>
      </c>
      <c r="G68" s="25">
        <v>3959512</v>
      </c>
      <c r="H68" s="25">
        <v>141940</v>
      </c>
      <c r="I68" s="25">
        <v>0</v>
      </c>
      <c r="J68" s="25">
        <v>374600</v>
      </c>
      <c r="K68" s="25">
        <v>53600</v>
      </c>
      <c r="L68" s="25">
        <v>42300</v>
      </c>
      <c r="M68" s="25">
        <v>500</v>
      </c>
      <c r="N68" s="25">
        <v>321000</v>
      </c>
      <c r="O68" s="25">
        <v>321000</v>
      </c>
      <c r="P68" s="25">
        <f t="shared" si="10"/>
        <v>190653625</v>
      </c>
    </row>
    <row r="69" spans="1:16" ht="25.5">
      <c r="A69" s="10" t="s">
        <v>98</v>
      </c>
      <c r="B69" s="23"/>
      <c r="C69" s="24"/>
      <c r="D69" s="18" t="s">
        <v>327</v>
      </c>
      <c r="E69" s="25">
        <v>190279025</v>
      </c>
      <c r="F69" s="25">
        <v>190279025</v>
      </c>
      <c r="G69" s="25">
        <v>3959512</v>
      </c>
      <c r="H69" s="25">
        <v>141940</v>
      </c>
      <c r="I69" s="25">
        <v>0</v>
      </c>
      <c r="J69" s="25">
        <v>374600</v>
      </c>
      <c r="K69" s="25">
        <v>53600</v>
      </c>
      <c r="L69" s="25">
        <v>42300</v>
      </c>
      <c r="M69" s="25">
        <v>500</v>
      </c>
      <c r="N69" s="25">
        <v>321000</v>
      </c>
      <c r="O69" s="25">
        <v>321000</v>
      </c>
      <c r="P69" s="25">
        <f t="shared" si="10"/>
        <v>190653625</v>
      </c>
    </row>
    <row r="70" spans="1:16" ht="12.75">
      <c r="A70" s="10"/>
      <c r="B70" s="14">
        <v>3000</v>
      </c>
      <c r="C70" s="15"/>
      <c r="D70" s="1" t="s">
        <v>328</v>
      </c>
      <c r="E70" s="25">
        <f>E71+E74+E77+E81+E89+E94+E97+E99+E101+E103+E104</f>
        <v>190279025</v>
      </c>
      <c r="F70" s="25">
        <f aca="true" t="shared" si="11" ref="F70:O70">F71+F74+F77+F81+F89+F94+F97+F99+F101+F103+F104</f>
        <v>190279025</v>
      </c>
      <c r="G70" s="25">
        <f t="shared" si="11"/>
        <v>3959512</v>
      </c>
      <c r="H70" s="25">
        <f t="shared" si="11"/>
        <v>141940</v>
      </c>
      <c r="I70" s="25">
        <f t="shared" si="11"/>
        <v>0</v>
      </c>
      <c r="J70" s="25">
        <f t="shared" si="11"/>
        <v>293600</v>
      </c>
      <c r="K70" s="25">
        <f t="shared" si="11"/>
        <v>53600</v>
      </c>
      <c r="L70" s="25">
        <f t="shared" si="11"/>
        <v>42300</v>
      </c>
      <c r="M70" s="25">
        <f t="shared" si="11"/>
        <v>500</v>
      </c>
      <c r="N70" s="25">
        <f t="shared" si="11"/>
        <v>240000</v>
      </c>
      <c r="O70" s="25">
        <f t="shared" si="11"/>
        <v>240000</v>
      </c>
      <c r="P70" s="25">
        <f t="shared" si="10"/>
        <v>190572625</v>
      </c>
    </row>
    <row r="71" spans="1:16" ht="63.75">
      <c r="A71" s="10" t="s">
        <v>99</v>
      </c>
      <c r="B71" s="10" t="s">
        <v>100</v>
      </c>
      <c r="C71" s="24"/>
      <c r="D71" s="26" t="s">
        <v>101</v>
      </c>
      <c r="E71" s="25">
        <v>114149741</v>
      </c>
      <c r="F71" s="25">
        <v>114149741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f t="shared" si="10"/>
        <v>114149741</v>
      </c>
    </row>
    <row r="72" spans="1:16" ht="38.25">
      <c r="A72" s="27" t="s">
        <v>102</v>
      </c>
      <c r="B72" s="27" t="s">
        <v>104</v>
      </c>
      <c r="C72" s="28" t="s">
        <v>103</v>
      </c>
      <c r="D72" s="29" t="s">
        <v>105</v>
      </c>
      <c r="E72" s="9">
        <v>5707487</v>
      </c>
      <c r="F72" s="9">
        <v>5707487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f t="shared" si="10"/>
        <v>5707487</v>
      </c>
    </row>
    <row r="73" spans="1:16" ht="38.25">
      <c r="A73" s="27" t="s">
        <v>106</v>
      </c>
      <c r="B73" s="27" t="s">
        <v>108</v>
      </c>
      <c r="C73" s="28" t="s">
        <v>107</v>
      </c>
      <c r="D73" s="29" t="s">
        <v>109</v>
      </c>
      <c r="E73" s="9">
        <v>108442254</v>
      </c>
      <c r="F73" s="9">
        <v>108442254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f t="shared" si="10"/>
        <v>108442254</v>
      </c>
    </row>
    <row r="74" spans="1:16" ht="38.25">
      <c r="A74" s="10" t="s">
        <v>110</v>
      </c>
      <c r="B74" s="10" t="s">
        <v>111</v>
      </c>
      <c r="C74" s="24"/>
      <c r="D74" s="26" t="s">
        <v>112</v>
      </c>
      <c r="E74" s="25">
        <v>1935770</v>
      </c>
      <c r="F74" s="25">
        <v>1935770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f t="shared" si="10"/>
        <v>1935770</v>
      </c>
    </row>
    <row r="75" spans="1:16" ht="51">
      <c r="A75" s="27" t="s">
        <v>113</v>
      </c>
      <c r="B75" s="27" t="s">
        <v>114</v>
      </c>
      <c r="C75" s="28" t="s">
        <v>103</v>
      </c>
      <c r="D75" s="29" t="s">
        <v>115</v>
      </c>
      <c r="E75" s="9">
        <v>137125</v>
      </c>
      <c r="F75" s="9">
        <v>137125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 t="shared" si="10"/>
        <v>137125</v>
      </c>
    </row>
    <row r="76" spans="1:16" ht="51">
      <c r="A76" s="27" t="s">
        <v>116</v>
      </c>
      <c r="B76" s="27" t="s">
        <v>117</v>
      </c>
      <c r="C76" s="28" t="s">
        <v>107</v>
      </c>
      <c r="D76" s="29" t="s">
        <v>118</v>
      </c>
      <c r="E76" s="9">
        <v>1798645</v>
      </c>
      <c r="F76" s="9">
        <v>1798645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f t="shared" si="10"/>
        <v>1798645</v>
      </c>
    </row>
    <row r="77" spans="1:16" ht="51">
      <c r="A77" s="10" t="s">
        <v>119</v>
      </c>
      <c r="B77" s="10" t="s">
        <v>120</v>
      </c>
      <c r="C77" s="24"/>
      <c r="D77" s="26" t="s">
        <v>121</v>
      </c>
      <c r="E77" s="25">
        <v>1029374</v>
      </c>
      <c r="F77" s="25">
        <v>1029374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f t="shared" si="10"/>
        <v>1029374</v>
      </c>
    </row>
    <row r="78" spans="1:16" ht="25.5">
      <c r="A78" s="27" t="s">
        <v>122</v>
      </c>
      <c r="B78" s="27" t="s">
        <v>124</v>
      </c>
      <c r="C78" s="28" t="s">
        <v>123</v>
      </c>
      <c r="D78" s="29" t="s">
        <v>125</v>
      </c>
      <c r="E78" s="9">
        <v>352798</v>
      </c>
      <c r="F78" s="9">
        <v>352798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f t="shared" si="10"/>
        <v>352798</v>
      </c>
    </row>
    <row r="79" spans="1:16" ht="38.25">
      <c r="A79" s="27" t="s">
        <v>126</v>
      </c>
      <c r="B79" s="27" t="s">
        <v>127</v>
      </c>
      <c r="C79" s="28" t="s">
        <v>123</v>
      </c>
      <c r="D79" s="29" t="s">
        <v>128</v>
      </c>
      <c r="E79" s="9">
        <v>576576</v>
      </c>
      <c r="F79" s="9">
        <v>576576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f t="shared" si="10"/>
        <v>576576</v>
      </c>
    </row>
    <row r="80" spans="1:16" ht="38.25">
      <c r="A80" s="27" t="s">
        <v>129</v>
      </c>
      <c r="B80" s="27" t="s">
        <v>130</v>
      </c>
      <c r="C80" s="28" t="s">
        <v>123</v>
      </c>
      <c r="D80" s="29" t="s">
        <v>131</v>
      </c>
      <c r="E80" s="9">
        <v>100000</v>
      </c>
      <c r="F80" s="9">
        <v>100000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f t="shared" si="10"/>
        <v>100000</v>
      </c>
    </row>
    <row r="81" spans="1:16" ht="38.25">
      <c r="A81" s="10" t="s">
        <v>132</v>
      </c>
      <c r="B81" s="10" t="s">
        <v>133</v>
      </c>
      <c r="C81" s="24"/>
      <c r="D81" s="26" t="s">
        <v>134</v>
      </c>
      <c r="E81" s="25">
        <v>53057828</v>
      </c>
      <c r="F81" s="25">
        <v>53057828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f t="shared" si="10"/>
        <v>53057828</v>
      </c>
    </row>
    <row r="82" spans="1:16" ht="25.5">
      <c r="A82" s="27" t="s">
        <v>135</v>
      </c>
      <c r="B82" s="27" t="s">
        <v>137</v>
      </c>
      <c r="C82" s="28" t="s">
        <v>136</v>
      </c>
      <c r="D82" s="29" t="s">
        <v>138</v>
      </c>
      <c r="E82" s="9">
        <v>435250</v>
      </c>
      <c r="F82" s="9">
        <v>435250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10"/>
        <v>435250</v>
      </c>
    </row>
    <row r="83" spans="1:16" ht="12.75">
      <c r="A83" s="27" t="s">
        <v>139</v>
      </c>
      <c r="B83" s="27" t="s">
        <v>140</v>
      </c>
      <c r="C83" s="28" t="s">
        <v>136</v>
      </c>
      <c r="D83" s="29" t="s">
        <v>141</v>
      </c>
      <c r="E83" s="9">
        <v>22360</v>
      </c>
      <c r="F83" s="9">
        <v>22360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f t="shared" si="10"/>
        <v>22360</v>
      </c>
    </row>
    <row r="84" spans="1:16" ht="12.75">
      <c r="A84" s="27" t="s">
        <v>142</v>
      </c>
      <c r="B84" s="27" t="s">
        <v>143</v>
      </c>
      <c r="C84" s="28" t="s">
        <v>136</v>
      </c>
      <c r="D84" s="29" t="s">
        <v>144</v>
      </c>
      <c r="E84" s="9">
        <v>21217950</v>
      </c>
      <c r="F84" s="9">
        <v>21217950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f t="shared" si="10"/>
        <v>21217950</v>
      </c>
    </row>
    <row r="85" spans="1:16" ht="25.5">
      <c r="A85" s="27" t="s">
        <v>145</v>
      </c>
      <c r="B85" s="27" t="s">
        <v>146</v>
      </c>
      <c r="C85" s="28" t="s">
        <v>136</v>
      </c>
      <c r="D85" s="29" t="s">
        <v>147</v>
      </c>
      <c r="E85" s="9">
        <v>3016928</v>
      </c>
      <c r="F85" s="9">
        <v>3016928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f t="shared" si="10"/>
        <v>3016928</v>
      </c>
    </row>
    <row r="86" spans="1:16" ht="12.75">
      <c r="A86" s="27" t="s">
        <v>148</v>
      </c>
      <c r="B86" s="27" t="s">
        <v>149</v>
      </c>
      <c r="C86" s="28" t="s">
        <v>136</v>
      </c>
      <c r="D86" s="29" t="s">
        <v>150</v>
      </c>
      <c r="E86" s="9">
        <v>10055808</v>
      </c>
      <c r="F86" s="9">
        <v>10055808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f t="shared" si="10"/>
        <v>10055808</v>
      </c>
    </row>
    <row r="87" spans="1:16" ht="12.75">
      <c r="A87" s="27" t="s">
        <v>151</v>
      </c>
      <c r="B87" s="27" t="s">
        <v>152</v>
      </c>
      <c r="C87" s="28" t="s">
        <v>136</v>
      </c>
      <c r="D87" s="29" t="s">
        <v>153</v>
      </c>
      <c r="E87" s="9">
        <v>160176</v>
      </c>
      <c r="F87" s="9">
        <v>160176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f t="shared" si="10"/>
        <v>160176</v>
      </c>
    </row>
    <row r="88" spans="1:16" ht="25.5">
      <c r="A88" s="27" t="s">
        <v>154</v>
      </c>
      <c r="B88" s="27" t="s">
        <v>155</v>
      </c>
      <c r="C88" s="28" t="s">
        <v>136</v>
      </c>
      <c r="D88" s="29" t="s">
        <v>156</v>
      </c>
      <c r="E88" s="9">
        <v>18149356</v>
      </c>
      <c r="F88" s="9">
        <v>18149356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f t="shared" si="10"/>
        <v>18149356</v>
      </c>
    </row>
    <row r="89" spans="1:16" ht="76.5">
      <c r="A89" s="10" t="s">
        <v>157</v>
      </c>
      <c r="B89" s="10" t="s">
        <v>158</v>
      </c>
      <c r="C89" s="24"/>
      <c r="D89" s="26" t="s">
        <v>159</v>
      </c>
      <c r="E89" s="25">
        <v>11589682</v>
      </c>
      <c r="F89" s="25">
        <v>11589682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f t="shared" si="10"/>
        <v>11589682</v>
      </c>
    </row>
    <row r="90" spans="1:16" ht="38.25">
      <c r="A90" s="27" t="s">
        <v>160</v>
      </c>
      <c r="B90" s="27" t="s">
        <v>162</v>
      </c>
      <c r="C90" s="28" t="s">
        <v>161</v>
      </c>
      <c r="D90" s="29" t="s">
        <v>163</v>
      </c>
      <c r="E90" s="9">
        <v>9103030</v>
      </c>
      <c r="F90" s="9">
        <v>9103030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f t="shared" si="10"/>
        <v>9103030</v>
      </c>
    </row>
    <row r="91" spans="1:16" ht="51">
      <c r="A91" s="27" t="s">
        <v>164</v>
      </c>
      <c r="B91" s="27" t="s">
        <v>165</v>
      </c>
      <c r="C91" s="28" t="s">
        <v>161</v>
      </c>
      <c r="D91" s="29" t="s">
        <v>166</v>
      </c>
      <c r="E91" s="9">
        <v>1461296</v>
      </c>
      <c r="F91" s="9">
        <v>1461296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f t="shared" si="10"/>
        <v>1461296</v>
      </c>
    </row>
    <row r="92" spans="1:16" ht="38.25">
      <c r="A92" s="27" t="s">
        <v>167</v>
      </c>
      <c r="B92" s="27" t="s">
        <v>168</v>
      </c>
      <c r="C92" s="28" t="s">
        <v>161</v>
      </c>
      <c r="D92" s="29" t="s">
        <v>169</v>
      </c>
      <c r="E92" s="9">
        <v>986652</v>
      </c>
      <c r="F92" s="9">
        <v>986652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f t="shared" si="10"/>
        <v>986652</v>
      </c>
    </row>
    <row r="93" spans="1:16" ht="51">
      <c r="A93" s="27" t="s">
        <v>170</v>
      </c>
      <c r="B93" s="27" t="s">
        <v>171</v>
      </c>
      <c r="C93" s="28" t="s">
        <v>161</v>
      </c>
      <c r="D93" s="29" t="s">
        <v>172</v>
      </c>
      <c r="E93" s="9">
        <v>38704</v>
      </c>
      <c r="F93" s="9">
        <v>38704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f t="shared" si="10"/>
        <v>38704</v>
      </c>
    </row>
    <row r="94" spans="1:16" ht="51">
      <c r="A94" s="10" t="s">
        <v>173</v>
      </c>
      <c r="B94" s="10" t="s">
        <v>174</v>
      </c>
      <c r="C94" s="24"/>
      <c r="D94" s="26" t="s">
        <v>175</v>
      </c>
      <c r="E94" s="25">
        <v>4403546</v>
      </c>
      <c r="F94" s="25">
        <v>4403546</v>
      </c>
      <c r="G94" s="25">
        <v>3359395</v>
      </c>
      <c r="H94" s="25">
        <v>111621</v>
      </c>
      <c r="I94" s="25">
        <v>0</v>
      </c>
      <c r="J94" s="25">
        <v>293600</v>
      </c>
      <c r="K94" s="25">
        <v>53600</v>
      </c>
      <c r="L94" s="25">
        <v>42300</v>
      </c>
      <c r="M94" s="25">
        <v>500</v>
      </c>
      <c r="N94" s="25">
        <v>240000</v>
      </c>
      <c r="O94" s="25">
        <v>240000</v>
      </c>
      <c r="P94" s="25">
        <f t="shared" si="10"/>
        <v>4697146</v>
      </c>
    </row>
    <row r="95" spans="1:16" ht="51">
      <c r="A95" s="27" t="s">
        <v>176</v>
      </c>
      <c r="B95" s="27" t="s">
        <v>177</v>
      </c>
      <c r="C95" s="28" t="s">
        <v>64</v>
      </c>
      <c r="D95" s="29" t="s">
        <v>178</v>
      </c>
      <c r="E95" s="9">
        <v>4403546</v>
      </c>
      <c r="F95" s="9">
        <v>4403546</v>
      </c>
      <c r="G95" s="9">
        <v>3359395</v>
      </c>
      <c r="H95" s="9">
        <v>111621</v>
      </c>
      <c r="I95" s="9">
        <v>0</v>
      </c>
      <c r="J95" s="9">
        <v>293600</v>
      </c>
      <c r="K95" s="9">
        <v>53600</v>
      </c>
      <c r="L95" s="9">
        <v>42300</v>
      </c>
      <c r="M95" s="9">
        <v>500</v>
      </c>
      <c r="N95" s="9">
        <v>240000</v>
      </c>
      <c r="O95" s="9">
        <v>240000</v>
      </c>
      <c r="P95" s="9">
        <f t="shared" si="10"/>
        <v>4697146</v>
      </c>
    </row>
    <row r="96" spans="1:16" ht="12.75">
      <c r="A96" s="27"/>
      <c r="B96" s="27"/>
      <c r="C96" s="28"/>
      <c r="D96" s="6" t="s">
        <v>324</v>
      </c>
      <c r="E96" s="9">
        <v>612711</v>
      </c>
      <c r="F96" s="9">
        <v>612711</v>
      </c>
      <c r="G96" s="9">
        <v>449410</v>
      </c>
      <c r="H96" s="9">
        <v>27125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10"/>
        <v>612711</v>
      </c>
    </row>
    <row r="97" spans="1:16" ht="25.5">
      <c r="A97" s="10" t="s">
        <v>179</v>
      </c>
      <c r="B97" s="10" t="s">
        <v>180</v>
      </c>
      <c r="C97" s="24"/>
      <c r="D97" s="26" t="s">
        <v>181</v>
      </c>
      <c r="E97" s="25">
        <v>797663</v>
      </c>
      <c r="F97" s="25">
        <v>797663</v>
      </c>
      <c r="G97" s="25">
        <v>600117</v>
      </c>
      <c r="H97" s="25">
        <v>30319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f t="shared" si="10"/>
        <v>797663</v>
      </c>
    </row>
    <row r="98" spans="1:16" ht="25.5">
      <c r="A98" s="27" t="s">
        <v>182</v>
      </c>
      <c r="B98" s="27" t="s">
        <v>183</v>
      </c>
      <c r="C98" s="28" t="s">
        <v>136</v>
      </c>
      <c r="D98" s="29" t="s">
        <v>184</v>
      </c>
      <c r="E98" s="9">
        <v>797663</v>
      </c>
      <c r="F98" s="9">
        <v>797663</v>
      </c>
      <c r="G98" s="9">
        <v>600117</v>
      </c>
      <c r="H98" s="9">
        <v>30319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aca="true" t="shared" si="12" ref="P98:P129">E98+J98</f>
        <v>797663</v>
      </c>
    </row>
    <row r="99" spans="1:16" ht="76.5">
      <c r="A99" s="10" t="s">
        <v>185</v>
      </c>
      <c r="B99" s="10" t="s">
        <v>186</v>
      </c>
      <c r="C99" s="11" t="s">
        <v>161</v>
      </c>
      <c r="D99" s="26" t="s">
        <v>187</v>
      </c>
      <c r="E99" s="25">
        <v>161050</v>
      </c>
      <c r="F99" s="25">
        <v>161050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f t="shared" si="12"/>
        <v>161050</v>
      </c>
    </row>
    <row r="100" spans="1:16" ht="12.75">
      <c r="A100" s="10"/>
      <c r="B100" s="10"/>
      <c r="C100" s="11"/>
      <c r="D100" s="6" t="s">
        <v>324</v>
      </c>
      <c r="E100" s="9">
        <v>18650</v>
      </c>
      <c r="F100" s="9">
        <v>18650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25">
        <f t="shared" si="12"/>
        <v>18650</v>
      </c>
    </row>
    <row r="101" spans="1:16" ht="12.75">
      <c r="A101" s="10" t="s">
        <v>188</v>
      </c>
      <c r="B101" s="10" t="s">
        <v>189</v>
      </c>
      <c r="C101" s="24"/>
      <c r="D101" s="26" t="s">
        <v>190</v>
      </c>
      <c r="E101" s="25">
        <v>130000</v>
      </c>
      <c r="F101" s="25">
        <v>130000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f t="shared" si="12"/>
        <v>130000</v>
      </c>
    </row>
    <row r="102" spans="1:16" ht="38.25">
      <c r="A102" s="27" t="s">
        <v>191</v>
      </c>
      <c r="B102" s="27" t="s">
        <v>192</v>
      </c>
      <c r="C102" s="28" t="s">
        <v>103</v>
      </c>
      <c r="D102" s="29" t="s">
        <v>193</v>
      </c>
      <c r="E102" s="9">
        <v>130000</v>
      </c>
      <c r="F102" s="9">
        <v>130000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f t="shared" si="12"/>
        <v>130000</v>
      </c>
    </row>
    <row r="103" spans="1:16" ht="76.5">
      <c r="A103" s="10" t="s">
        <v>194</v>
      </c>
      <c r="B103" s="10" t="s">
        <v>195</v>
      </c>
      <c r="C103" s="11" t="s">
        <v>136</v>
      </c>
      <c r="D103" s="26" t="s">
        <v>196</v>
      </c>
      <c r="E103" s="25">
        <v>2068206</v>
      </c>
      <c r="F103" s="25">
        <v>2068206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f t="shared" si="12"/>
        <v>2068206</v>
      </c>
    </row>
    <row r="104" spans="1:16" ht="12.75">
      <c r="A104" s="10" t="s">
        <v>197</v>
      </c>
      <c r="B104" s="10" t="s">
        <v>198</v>
      </c>
      <c r="C104" s="24"/>
      <c r="D104" s="26" t="s">
        <v>199</v>
      </c>
      <c r="E104" s="25">
        <v>956165</v>
      </c>
      <c r="F104" s="25">
        <v>956165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f t="shared" si="12"/>
        <v>956165</v>
      </c>
    </row>
    <row r="105" spans="1:16" ht="25.5">
      <c r="A105" s="27" t="s">
        <v>200</v>
      </c>
      <c r="B105" s="27" t="s">
        <v>201</v>
      </c>
      <c r="C105" s="28" t="s">
        <v>68</v>
      </c>
      <c r="D105" s="29" t="s">
        <v>202</v>
      </c>
      <c r="E105" s="9">
        <v>956165</v>
      </c>
      <c r="F105" s="9">
        <v>956165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 t="shared" si="12"/>
        <v>956165</v>
      </c>
    </row>
    <row r="106" spans="1:16" ht="12.75">
      <c r="A106" s="27"/>
      <c r="B106" s="2" t="s">
        <v>304</v>
      </c>
      <c r="C106" s="3"/>
      <c r="D106" s="4" t="s">
        <v>305</v>
      </c>
      <c r="E106" s="9">
        <f>E107</f>
        <v>0</v>
      </c>
      <c r="F106" s="9">
        <f aca="true" t="shared" si="13" ref="F106:O106">F107</f>
        <v>0</v>
      </c>
      <c r="G106" s="9">
        <f t="shared" si="13"/>
        <v>0</v>
      </c>
      <c r="H106" s="9">
        <f t="shared" si="13"/>
        <v>0</v>
      </c>
      <c r="I106" s="9">
        <f t="shared" si="13"/>
        <v>0</v>
      </c>
      <c r="J106" s="9">
        <f t="shared" si="13"/>
        <v>81000</v>
      </c>
      <c r="K106" s="9">
        <f t="shared" si="13"/>
        <v>0</v>
      </c>
      <c r="L106" s="9">
        <f t="shared" si="13"/>
        <v>0</v>
      </c>
      <c r="M106" s="9">
        <f t="shared" si="13"/>
        <v>0</v>
      </c>
      <c r="N106" s="9">
        <f t="shared" si="13"/>
        <v>81000</v>
      </c>
      <c r="O106" s="9">
        <f t="shared" si="13"/>
        <v>81000</v>
      </c>
      <c r="P106" s="9">
        <f t="shared" si="12"/>
        <v>81000</v>
      </c>
    </row>
    <row r="107" spans="1:16" ht="25.5">
      <c r="A107" s="10" t="s">
        <v>203</v>
      </c>
      <c r="B107" s="10" t="s">
        <v>91</v>
      </c>
      <c r="C107" s="24"/>
      <c r="D107" s="26" t="s">
        <v>92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81000</v>
      </c>
      <c r="K107" s="25">
        <v>0</v>
      </c>
      <c r="L107" s="25">
        <v>0</v>
      </c>
      <c r="M107" s="25">
        <v>0</v>
      </c>
      <c r="N107" s="25">
        <v>81000</v>
      </c>
      <c r="O107" s="25">
        <v>81000</v>
      </c>
      <c r="P107" s="25">
        <f t="shared" si="12"/>
        <v>81000</v>
      </c>
    </row>
    <row r="108" spans="1:16" ht="25.5">
      <c r="A108" s="27" t="s">
        <v>204</v>
      </c>
      <c r="B108" s="27" t="s">
        <v>205</v>
      </c>
      <c r="C108" s="28" t="s">
        <v>94</v>
      </c>
      <c r="D108" s="29" t="s">
        <v>206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81000</v>
      </c>
      <c r="K108" s="9">
        <v>0</v>
      </c>
      <c r="L108" s="9">
        <v>0</v>
      </c>
      <c r="M108" s="9">
        <v>0</v>
      </c>
      <c r="N108" s="9">
        <v>81000</v>
      </c>
      <c r="O108" s="9">
        <v>81000</v>
      </c>
      <c r="P108" s="9">
        <f t="shared" si="12"/>
        <v>81000</v>
      </c>
    </row>
    <row r="109" spans="1:16" ht="25.5">
      <c r="A109" s="10" t="s">
        <v>207</v>
      </c>
      <c r="B109" s="23"/>
      <c r="C109" s="24"/>
      <c r="D109" s="18" t="s">
        <v>329</v>
      </c>
      <c r="E109" s="25">
        <v>2196652</v>
      </c>
      <c r="F109" s="25">
        <v>2196652</v>
      </c>
      <c r="G109" s="25">
        <v>1368799</v>
      </c>
      <c r="H109" s="25">
        <v>160120</v>
      </c>
      <c r="I109" s="25">
        <v>0</v>
      </c>
      <c r="J109" s="25">
        <v>9000</v>
      </c>
      <c r="K109" s="25">
        <v>0</v>
      </c>
      <c r="L109" s="25">
        <v>0</v>
      </c>
      <c r="M109" s="25">
        <v>0</v>
      </c>
      <c r="N109" s="25">
        <v>9000</v>
      </c>
      <c r="O109" s="25">
        <v>9000</v>
      </c>
      <c r="P109" s="25">
        <f t="shared" si="12"/>
        <v>2205652</v>
      </c>
    </row>
    <row r="110" spans="1:16" ht="25.5">
      <c r="A110" s="10" t="s">
        <v>208</v>
      </c>
      <c r="B110" s="23"/>
      <c r="C110" s="24"/>
      <c r="D110" s="18" t="s">
        <v>330</v>
      </c>
      <c r="E110" s="25">
        <v>2196652</v>
      </c>
      <c r="F110" s="25">
        <v>2196652</v>
      </c>
      <c r="G110" s="25">
        <v>1368799</v>
      </c>
      <c r="H110" s="25">
        <v>160120</v>
      </c>
      <c r="I110" s="25">
        <v>0</v>
      </c>
      <c r="J110" s="25">
        <v>9000</v>
      </c>
      <c r="K110" s="25">
        <v>0</v>
      </c>
      <c r="L110" s="25">
        <v>0</v>
      </c>
      <c r="M110" s="25">
        <v>0</v>
      </c>
      <c r="N110" s="25">
        <v>9000</v>
      </c>
      <c r="O110" s="25">
        <v>9000</v>
      </c>
      <c r="P110" s="25">
        <f t="shared" si="12"/>
        <v>2205652</v>
      </c>
    </row>
    <row r="111" spans="1:16" ht="12.75">
      <c r="A111" s="10"/>
      <c r="B111" s="14">
        <v>3000</v>
      </c>
      <c r="C111" s="15"/>
      <c r="D111" s="1" t="s">
        <v>328</v>
      </c>
      <c r="E111" s="25">
        <f>E112</f>
        <v>2196652</v>
      </c>
      <c r="F111" s="25">
        <f aca="true" t="shared" si="14" ref="F111:O111">F112</f>
        <v>2196652</v>
      </c>
      <c r="G111" s="25">
        <f t="shared" si="14"/>
        <v>1368799</v>
      </c>
      <c r="H111" s="25">
        <f t="shared" si="14"/>
        <v>160120</v>
      </c>
      <c r="I111" s="25">
        <f t="shared" si="14"/>
        <v>0</v>
      </c>
      <c r="J111" s="25">
        <f t="shared" si="14"/>
        <v>9000</v>
      </c>
      <c r="K111" s="25">
        <f t="shared" si="14"/>
        <v>0</v>
      </c>
      <c r="L111" s="25">
        <f t="shared" si="14"/>
        <v>0</v>
      </c>
      <c r="M111" s="25">
        <f t="shared" si="14"/>
        <v>0</v>
      </c>
      <c r="N111" s="25">
        <f t="shared" si="14"/>
        <v>9000</v>
      </c>
      <c r="O111" s="25">
        <f t="shared" si="14"/>
        <v>9000</v>
      </c>
      <c r="P111" s="25">
        <f t="shared" si="12"/>
        <v>2205652</v>
      </c>
    </row>
    <row r="112" spans="1:16" ht="25.5">
      <c r="A112" s="10" t="s">
        <v>209</v>
      </c>
      <c r="B112" s="10" t="s">
        <v>210</v>
      </c>
      <c r="C112" s="24"/>
      <c r="D112" s="26" t="s">
        <v>211</v>
      </c>
      <c r="E112" s="25">
        <v>2196652</v>
      </c>
      <c r="F112" s="25">
        <v>2196652</v>
      </c>
      <c r="G112" s="25">
        <v>1368799</v>
      </c>
      <c r="H112" s="25">
        <v>160120</v>
      </c>
      <c r="I112" s="25">
        <v>0</v>
      </c>
      <c r="J112" s="25">
        <v>9000</v>
      </c>
      <c r="K112" s="25">
        <v>0</v>
      </c>
      <c r="L112" s="25">
        <v>0</v>
      </c>
      <c r="M112" s="25">
        <v>0</v>
      </c>
      <c r="N112" s="25">
        <v>9000</v>
      </c>
      <c r="O112" s="25">
        <v>9000</v>
      </c>
      <c r="P112" s="25">
        <f t="shared" si="12"/>
        <v>2205652</v>
      </c>
    </row>
    <row r="113" spans="1:16" ht="38.25">
      <c r="A113" s="27" t="s">
        <v>212</v>
      </c>
      <c r="B113" s="27" t="s">
        <v>213</v>
      </c>
      <c r="C113" s="28" t="s">
        <v>136</v>
      </c>
      <c r="D113" s="29" t="s">
        <v>214</v>
      </c>
      <c r="E113" s="9">
        <v>2196652</v>
      </c>
      <c r="F113" s="9">
        <v>2196652</v>
      </c>
      <c r="G113" s="9">
        <v>1368799</v>
      </c>
      <c r="H113" s="9">
        <v>160120</v>
      </c>
      <c r="I113" s="9">
        <v>0</v>
      </c>
      <c r="J113" s="9">
        <v>9000</v>
      </c>
      <c r="K113" s="9">
        <v>0</v>
      </c>
      <c r="L113" s="9">
        <v>0</v>
      </c>
      <c r="M113" s="9">
        <v>0</v>
      </c>
      <c r="N113" s="9">
        <v>9000</v>
      </c>
      <c r="O113" s="9">
        <v>9000</v>
      </c>
      <c r="P113" s="9">
        <f t="shared" si="12"/>
        <v>2205652</v>
      </c>
    </row>
    <row r="114" spans="1:16" ht="25.5">
      <c r="A114" s="10" t="s">
        <v>215</v>
      </c>
      <c r="B114" s="23"/>
      <c r="C114" s="24"/>
      <c r="D114" s="13" t="s">
        <v>331</v>
      </c>
      <c r="E114" s="25">
        <v>9521580</v>
      </c>
      <c r="F114" s="25">
        <v>9521580</v>
      </c>
      <c r="G114" s="25">
        <v>5853100</v>
      </c>
      <c r="H114" s="25">
        <v>1599630</v>
      </c>
      <c r="I114" s="25">
        <v>0</v>
      </c>
      <c r="J114" s="25">
        <v>897640</v>
      </c>
      <c r="K114" s="25">
        <v>259640</v>
      </c>
      <c r="L114" s="25">
        <v>68700</v>
      </c>
      <c r="M114" s="25">
        <v>0</v>
      </c>
      <c r="N114" s="25">
        <v>638000</v>
      </c>
      <c r="O114" s="25">
        <v>638000</v>
      </c>
      <c r="P114" s="25">
        <f t="shared" si="12"/>
        <v>10419220</v>
      </c>
    </row>
    <row r="115" spans="1:16" ht="25.5">
      <c r="A115" s="10" t="s">
        <v>216</v>
      </c>
      <c r="B115" s="23"/>
      <c r="C115" s="24"/>
      <c r="D115" s="13" t="s">
        <v>332</v>
      </c>
      <c r="E115" s="25">
        <v>9521580</v>
      </c>
      <c r="F115" s="25">
        <v>9521580</v>
      </c>
      <c r="G115" s="25">
        <v>5853100</v>
      </c>
      <c r="H115" s="25">
        <v>1599630</v>
      </c>
      <c r="I115" s="25">
        <v>0</v>
      </c>
      <c r="J115" s="25">
        <v>897640</v>
      </c>
      <c r="K115" s="25">
        <v>259640</v>
      </c>
      <c r="L115" s="25">
        <v>68700</v>
      </c>
      <c r="M115" s="25">
        <v>0</v>
      </c>
      <c r="N115" s="25">
        <v>638000</v>
      </c>
      <c r="O115" s="25">
        <v>638000</v>
      </c>
      <c r="P115" s="25">
        <f t="shared" si="12"/>
        <v>10419220</v>
      </c>
    </row>
    <row r="116" spans="1:16" ht="12.75">
      <c r="A116" s="10"/>
      <c r="B116" s="14">
        <v>1000</v>
      </c>
      <c r="C116" s="15"/>
      <c r="D116" s="1" t="s">
        <v>321</v>
      </c>
      <c r="E116" s="25">
        <f>E117</f>
        <v>3001276</v>
      </c>
      <c r="F116" s="25">
        <f aca="true" t="shared" si="15" ref="F116:O116">F117</f>
        <v>3001276</v>
      </c>
      <c r="G116" s="25">
        <f t="shared" si="15"/>
        <v>2373000</v>
      </c>
      <c r="H116" s="25">
        <f t="shared" si="15"/>
        <v>81276</v>
      </c>
      <c r="I116" s="25">
        <f t="shared" si="15"/>
        <v>0</v>
      </c>
      <c r="J116" s="25">
        <f t="shared" si="15"/>
        <v>116010</v>
      </c>
      <c r="K116" s="25">
        <f t="shared" si="15"/>
        <v>116010</v>
      </c>
      <c r="L116" s="25">
        <f t="shared" si="15"/>
        <v>0</v>
      </c>
      <c r="M116" s="25">
        <f t="shared" si="15"/>
        <v>0</v>
      </c>
      <c r="N116" s="25">
        <f t="shared" si="15"/>
        <v>0</v>
      </c>
      <c r="O116" s="25">
        <f t="shared" si="15"/>
        <v>0</v>
      </c>
      <c r="P116" s="25">
        <f t="shared" si="12"/>
        <v>3117286</v>
      </c>
    </row>
    <row r="117" spans="1:16" ht="51">
      <c r="A117" s="10" t="s">
        <v>217</v>
      </c>
      <c r="B117" s="10" t="s">
        <v>218</v>
      </c>
      <c r="C117" s="11" t="s">
        <v>67</v>
      </c>
      <c r="D117" s="26" t="s">
        <v>219</v>
      </c>
      <c r="E117" s="25">
        <v>3001276</v>
      </c>
      <c r="F117" s="25">
        <v>3001276</v>
      </c>
      <c r="G117" s="25">
        <v>2373000</v>
      </c>
      <c r="H117" s="25">
        <v>81276</v>
      </c>
      <c r="I117" s="25">
        <v>0</v>
      </c>
      <c r="J117" s="25">
        <v>116010</v>
      </c>
      <c r="K117" s="25">
        <v>116010</v>
      </c>
      <c r="L117" s="25">
        <v>0</v>
      </c>
      <c r="M117" s="25">
        <v>0</v>
      </c>
      <c r="N117" s="25">
        <v>0</v>
      </c>
      <c r="O117" s="25">
        <v>0</v>
      </c>
      <c r="P117" s="25">
        <f t="shared" si="12"/>
        <v>3117286</v>
      </c>
    </row>
    <row r="118" spans="1:16" ht="12.75">
      <c r="A118" s="10"/>
      <c r="B118" s="10"/>
      <c r="C118" s="11"/>
      <c r="D118" s="6" t="s">
        <v>324</v>
      </c>
      <c r="E118" s="7">
        <v>338142</v>
      </c>
      <c r="F118" s="7">
        <v>338142</v>
      </c>
      <c r="G118" s="7">
        <v>217680</v>
      </c>
      <c r="H118" s="7">
        <v>72576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25">
        <f t="shared" si="12"/>
        <v>338142</v>
      </c>
    </row>
    <row r="119" spans="1:16" ht="12.75">
      <c r="A119" s="10"/>
      <c r="B119" s="14">
        <v>4000</v>
      </c>
      <c r="C119" s="15"/>
      <c r="D119" s="1" t="s">
        <v>333</v>
      </c>
      <c r="E119" s="7">
        <f>E120+E121+E122+E123</f>
        <v>6520304</v>
      </c>
      <c r="F119" s="7">
        <f aca="true" t="shared" si="16" ref="F119:O119">F120+F121+F122+F123</f>
        <v>6520304</v>
      </c>
      <c r="G119" s="7">
        <f t="shared" si="16"/>
        <v>3480100</v>
      </c>
      <c r="H119" s="7">
        <f t="shared" si="16"/>
        <v>1518354</v>
      </c>
      <c r="I119" s="7">
        <f t="shared" si="16"/>
        <v>0</v>
      </c>
      <c r="J119" s="7">
        <f t="shared" si="16"/>
        <v>781630</v>
      </c>
      <c r="K119" s="7">
        <f t="shared" si="16"/>
        <v>143630</v>
      </c>
      <c r="L119" s="7">
        <f t="shared" si="16"/>
        <v>68700</v>
      </c>
      <c r="M119" s="7">
        <f t="shared" si="16"/>
        <v>0</v>
      </c>
      <c r="N119" s="7">
        <f t="shared" si="16"/>
        <v>638000</v>
      </c>
      <c r="O119" s="7">
        <f t="shared" si="16"/>
        <v>638000</v>
      </c>
      <c r="P119" s="25">
        <f t="shared" si="12"/>
        <v>7301934</v>
      </c>
    </row>
    <row r="120" spans="1:16" ht="12.75">
      <c r="A120" s="10" t="s">
        <v>220</v>
      </c>
      <c r="B120" s="10" t="s">
        <v>222</v>
      </c>
      <c r="C120" s="11" t="s">
        <v>221</v>
      </c>
      <c r="D120" s="26" t="s">
        <v>223</v>
      </c>
      <c r="E120" s="25">
        <v>1276665</v>
      </c>
      <c r="F120" s="25">
        <v>1276665</v>
      </c>
      <c r="G120" s="25">
        <v>727000</v>
      </c>
      <c r="H120" s="25">
        <v>317465</v>
      </c>
      <c r="I120" s="25">
        <v>0</v>
      </c>
      <c r="J120" s="25">
        <v>3600</v>
      </c>
      <c r="K120" s="25">
        <v>3600</v>
      </c>
      <c r="L120" s="25">
        <v>0</v>
      </c>
      <c r="M120" s="25">
        <v>0</v>
      </c>
      <c r="N120" s="25">
        <v>0</v>
      </c>
      <c r="O120" s="25">
        <v>0</v>
      </c>
      <c r="P120" s="25">
        <f t="shared" si="12"/>
        <v>1280265</v>
      </c>
    </row>
    <row r="121" spans="1:16" ht="12.75">
      <c r="A121" s="10" t="s">
        <v>224</v>
      </c>
      <c r="B121" s="10" t="s">
        <v>225</v>
      </c>
      <c r="C121" s="11" t="s">
        <v>221</v>
      </c>
      <c r="D121" s="26" t="s">
        <v>226</v>
      </c>
      <c r="E121" s="25">
        <v>2746010</v>
      </c>
      <c r="F121" s="25">
        <v>2746010</v>
      </c>
      <c r="G121" s="25">
        <v>1047600</v>
      </c>
      <c r="H121" s="25">
        <v>881110</v>
      </c>
      <c r="I121" s="25">
        <v>0</v>
      </c>
      <c r="J121" s="25">
        <v>46690</v>
      </c>
      <c r="K121" s="25">
        <v>8690</v>
      </c>
      <c r="L121" s="25">
        <v>0</v>
      </c>
      <c r="M121" s="25">
        <v>0</v>
      </c>
      <c r="N121" s="25">
        <v>38000</v>
      </c>
      <c r="O121" s="25">
        <v>38000</v>
      </c>
      <c r="P121" s="25">
        <f t="shared" si="12"/>
        <v>2792700</v>
      </c>
    </row>
    <row r="122" spans="1:16" ht="38.25">
      <c r="A122" s="10" t="s">
        <v>227</v>
      </c>
      <c r="B122" s="10" t="s">
        <v>229</v>
      </c>
      <c r="C122" s="11" t="s">
        <v>228</v>
      </c>
      <c r="D122" s="26" t="s">
        <v>230</v>
      </c>
      <c r="E122" s="25">
        <v>2117529</v>
      </c>
      <c r="F122" s="25">
        <v>2117529</v>
      </c>
      <c r="G122" s="25">
        <v>1420200</v>
      </c>
      <c r="H122" s="25">
        <v>319779</v>
      </c>
      <c r="I122" s="25">
        <v>0</v>
      </c>
      <c r="J122" s="25">
        <v>731340</v>
      </c>
      <c r="K122" s="25">
        <v>131340</v>
      </c>
      <c r="L122" s="25">
        <v>68700</v>
      </c>
      <c r="M122" s="25">
        <v>0</v>
      </c>
      <c r="N122" s="25">
        <v>600000</v>
      </c>
      <c r="O122" s="25">
        <v>600000</v>
      </c>
      <c r="P122" s="25">
        <f t="shared" si="12"/>
        <v>2848869</v>
      </c>
    </row>
    <row r="123" spans="1:16" ht="25.5">
      <c r="A123" s="10" t="s">
        <v>231</v>
      </c>
      <c r="B123" s="10" t="s">
        <v>232</v>
      </c>
      <c r="C123" s="24"/>
      <c r="D123" s="26" t="s">
        <v>233</v>
      </c>
      <c r="E123" s="25">
        <v>380100</v>
      </c>
      <c r="F123" s="25">
        <v>380100</v>
      </c>
      <c r="G123" s="25">
        <v>285300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f t="shared" si="12"/>
        <v>380100</v>
      </c>
    </row>
    <row r="124" spans="1:16" ht="25.5">
      <c r="A124" s="27" t="s">
        <v>234</v>
      </c>
      <c r="B124" s="27" t="s">
        <v>236</v>
      </c>
      <c r="C124" s="28" t="s">
        <v>235</v>
      </c>
      <c r="D124" s="29" t="s">
        <v>237</v>
      </c>
      <c r="E124" s="9">
        <v>380100</v>
      </c>
      <c r="F124" s="9">
        <v>380100</v>
      </c>
      <c r="G124" s="9">
        <v>285300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f t="shared" si="12"/>
        <v>380100</v>
      </c>
    </row>
    <row r="125" spans="1:16" ht="25.5">
      <c r="A125" s="10" t="s">
        <v>238</v>
      </c>
      <c r="B125" s="23"/>
      <c r="C125" s="24"/>
      <c r="D125" s="18" t="s">
        <v>334</v>
      </c>
      <c r="E125" s="25">
        <v>4295156</v>
      </c>
      <c r="F125" s="25">
        <v>4295156</v>
      </c>
      <c r="G125" s="25">
        <v>2236234</v>
      </c>
      <c r="H125" s="25">
        <v>293905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f t="shared" si="12"/>
        <v>4295156</v>
      </c>
    </row>
    <row r="126" spans="1:16" ht="25.5">
      <c r="A126" s="10" t="s">
        <v>239</v>
      </c>
      <c r="B126" s="23"/>
      <c r="C126" s="24"/>
      <c r="D126" s="18" t="s">
        <v>335</v>
      </c>
      <c r="E126" s="25">
        <v>4295156</v>
      </c>
      <c r="F126" s="25">
        <v>4295156</v>
      </c>
      <c r="G126" s="25">
        <v>2236234</v>
      </c>
      <c r="H126" s="25">
        <v>293905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f t="shared" si="12"/>
        <v>4295156</v>
      </c>
    </row>
    <row r="127" spans="1:16" ht="12.75">
      <c r="A127" s="10"/>
      <c r="B127" s="14">
        <v>3000</v>
      </c>
      <c r="C127" s="15"/>
      <c r="D127" s="1" t="s">
        <v>328</v>
      </c>
      <c r="E127" s="25">
        <f>E128+E131</f>
        <v>1228165</v>
      </c>
      <c r="F127" s="25">
        <f aca="true" t="shared" si="17" ref="F127:O127">F128+F131</f>
        <v>1228165</v>
      </c>
      <c r="G127" s="25">
        <f t="shared" si="17"/>
        <v>599562</v>
      </c>
      <c r="H127" s="25">
        <f t="shared" si="17"/>
        <v>181988</v>
      </c>
      <c r="I127" s="25">
        <f t="shared" si="17"/>
        <v>0</v>
      </c>
      <c r="J127" s="25">
        <f t="shared" si="17"/>
        <v>0</v>
      </c>
      <c r="K127" s="25">
        <f t="shared" si="17"/>
        <v>0</v>
      </c>
      <c r="L127" s="25">
        <f t="shared" si="17"/>
        <v>0</v>
      </c>
      <c r="M127" s="25">
        <f t="shared" si="17"/>
        <v>0</v>
      </c>
      <c r="N127" s="25">
        <f t="shared" si="17"/>
        <v>0</v>
      </c>
      <c r="O127" s="25">
        <f t="shared" si="17"/>
        <v>0</v>
      </c>
      <c r="P127" s="25">
        <f t="shared" si="12"/>
        <v>1228165</v>
      </c>
    </row>
    <row r="128" spans="1:16" ht="25.5">
      <c r="A128" s="10" t="s">
        <v>240</v>
      </c>
      <c r="B128" s="10" t="s">
        <v>241</v>
      </c>
      <c r="C128" s="24"/>
      <c r="D128" s="26" t="s">
        <v>242</v>
      </c>
      <c r="E128" s="25">
        <v>994965</v>
      </c>
      <c r="F128" s="25">
        <v>994965</v>
      </c>
      <c r="G128" s="25">
        <v>599562</v>
      </c>
      <c r="H128" s="25">
        <v>181988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f t="shared" si="12"/>
        <v>994965</v>
      </c>
    </row>
    <row r="129" spans="1:16" ht="25.5">
      <c r="A129" s="27" t="s">
        <v>243</v>
      </c>
      <c r="B129" s="27" t="s">
        <v>244</v>
      </c>
      <c r="C129" s="28" t="s">
        <v>136</v>
      </c>
      <c r="D129" s="29" t="s">
        <v>245</v>
      </c>
      <c r="E129" s="9">
        <v>251891</v>
      </c>
      <c r="F129" s="9">
        <v>251891</v>
      </c>
      <c r="G129" s="9">
        <v>122747</v>
      </c>
      <c r="H129" s="9">
        <v>93232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f t="shared" si="12"/>
        <v>251891</v>
      </c>
    </row>
    <row r="130" spans="1:16" ht="12.75">
      <c r="A130" s="27" t="s">
        <v>246</v>
      </c>
      <c r="B130" s="27" t="s">
        <v>247</v>
      </c>
      <c r="C130" s="28" t="s">
        <v>136</v>
      </c>
      <c r="D130" s="29" t="s">
        <v>248</v>
      </c>
      <c r="E130" s="9">
        <v>743074</v>
      </c>
      <c r="F130" s="9">
        <v>743074</v>
      </c>
      <c r="G130" s="9">
        <v>476815</v>
      </c>
      <c r="H130" s="9">
        <v>88756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f aca="true" t="shared" si="18" ref="P130:P150">E130+J130</f>
        <v>743074</v>
      </c>
    </row>
    <row r="131" spans="1:16" ht="63.75">
      <c r="A131" s="10" t="s">
        <v>249</v>
      </c>
      <c r="B131" s="10" t="s">
        <v>250</v>
      </c>
      <c r="C131" s="11" t="s">
        <v>136</v>
      </c>
      <c r="D131" s="26" t="s">
        <v>251</v>
      </c>
      <c r="E131" s="25">
        <v>233200</v>
      </c>
      <c r="F131" s="25">
        <v>233200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f t="shared" si="18"/>
        <v>233200</v>
      </c>
    </row>
    <row r="132" spans="1:16" ht="12.75">
      <c r="A132" s="10"/>
      <c r="B132" s="16">
        <v>5000</v>
      </c>
      <c r="C132" s="17"/>
      <c r="D132" s="1" t="s">
        <v>325</v>
      </c>
      <c r="E132" s="25">
        <f>E133+E135+E137</f>
        <v>3066991</v>
      </c>
      <c r="F132" s="25">
        <f aca="true" t="shared" si="19" ref="F132:O132">F133+F135+F137</f>
        <v>3066991</v>
      </c>
      <c r="G132" s="25">
        <f t="shared" si="19"/>
        <v>1636672</v>
      </c>
      <c r="H132" s="25">
        <f t="shared" si="19"/>
        <v>111917</v>
      </c>
      <c r="I132" s="25">
        <f t="shared" si="19"/>
        <v>0</v>
      </c>
      <c r="J132" s="25">
        <f t="shared" si="19"/>
        <v>0</v>
      </c>
      <c r="K132" s="25">
        <f t="shared" si="19"/>
        <v>0</v>
      </c>
      <c r="L132" s="25">
        <f t="shared" si="19"/>
        <v>0</v>
      </c>
      <c r="M132" s="25">
        <f t="shared" si="19"/>
        <v>0</v>
      </c>
      <c r="N132" s="25">
        <f t="shared" si="19"/>
        <v>0</v>
      </c>
      <c r="O132" s="25">
        <f t="shared" si="19"/>
        <v>0</v>
      </c>
      <c r="P132" s="25">
        <f t="shared" si="18"/>
        <v>3066991</v>
      </c>
    </row>
    <row r="133" spans="1:16" ht="12.75">
      <c r="A133" s="10" t="s">
        <v>252</v>
      </c>
      <c r="B133" s="10" t="s">
        <v>253</v>
      </c>
      <c r="C133" s="24"/>
      <c r="D133" s="26" t="s">
        <v>254</v>
      </c>
      <c r="E133" s="25">
        <v>855082</v>
      </c>
      <c r="F133" s="25">
        <v>855082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f t="shared" si="18"/>
        <v>855082</v>
      </c>
    </row>
    <row r="134" spans="1:16" ht="25.5">
      <c r="A134" s="27" t="s">
        <v>255</v>
      </c>
      <c r="B134" s="27" t="s">
        <v>256</v>
      </c>
      <c r="C134" s="28" t="s">
        <v>87</v>
      </c>
      <c r="D134" s="29" t="s">
        <v>257</v>
      </c>
      <c r="E134" s="9">
        <v>855082</v>
      </c>
      <c r="F134" s="9">
        <v>855082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f t="shared" si="18"/>
        <v>855082</v>
      </c>
    </row>
    <row r="135" spans="1:16" ht="25.5">
      <c r="A135" s="10" t="s">
        <v>258</v>
      </c>
      <c r="B135" s="10" t="s">
        <v>259</v>
      </c>
      <c r="C135" s="24"/>
      <c r="D135" s="26" t="s">
        <v>260</v>
      </c>
      <c r="E135" s="25">
        <v>879759</v>
      </c>
      <c r="F135" s="25">
        <v>879759</v>
      </c>
      <c r="G135" s="25">
        <v>618739</v>
      </c>
      <c r="H135" s="25">
        <v>76026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f t="shared" si="18"/>
        <v>879759</v>
      </c>
    </row>
    <row r="136" spans="1:16" ht="25.5">
      <c r="A136" s="27" t="s">
        <v>261</v>
      </c>
      <c r="B136" s="27" t="s">
        <v>262</v>
      </c>
      <c r="C136" s="28" t="s">
        <v>87</v>
      </c>
      <c r="D136" s="29" t="s">
        <v>263</v>
      </c>
      <c r="E136" s="9">
        <v>879759</v>
      </c>
      <c r="F136" s="9">
        <v>879759</v>
      </c>
      <c r="G136" s="9">
        <v>618739</v>
      </c>
      <c r="H136" s="9">
        <v>76026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f t="shared" si="18"/>
        <v>879759</v>
      </c>
    </row>
    <row r="137" spans="1:16" ht="25.5">
      <c r="A137" s="10" t="s">
        <v>264</v>
      </c>
      <c r="B137" s="10" t="s">
        <v>265</v>
      </c>
      <c r="C137" s="24"/>
      <c r="D137" s="26" t="s">
        <v>266</v>
      </c>
      <c r="E137" s="25">
        <v>1332150</v>
      </c>
      <c r="F137" s="25">
        <v>1332150</v>
      </c>
      <c r="G137" s="25">
        <v>1017933</v>
      </c>
      <c r="H137" s="25">
        <v>35891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f t="shared" si="18"/>
        <v>1332150</v>
      </c>
    </row>
    <row r="138" spans="1:16" ht="38.25">
      <c r="A138" s="27" t="s">
        <v>267</v>
      </c>
      <c r="B138" s="27" t="s">
        <v>268</v>
      </c>
      <c r="C138" s="28" t="s">
        <v>87</v>
      </c>
      <c r="D138" s="29" t="s">
        <v>269</v>
      </c>
      <c r="E138" s="9">
        <v>1064397</v>
      </c>
      <c r="F138" s="9">
        <v>1064397</v>
      </c>
      <c r="G138" s="9">
        <v>830087</v>
      </c>
      <c r="H138" s="9">
        <v>26211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f t="shared" si="18"/>
        <v>1064397</v>
      </c>
    </row>
    <row r="139" spans="1:16" ht="25.5">
      <c r="A139" s="27" t="s">
        <v>270</v>
      </c>
      <c r="B139" s="27" t="s">
        <v>271</v>
      </c>
      <c r="C139" s="28" t="s">
        <v>87</v>
      </c>
      <c r="D139" s="29" t="s">
        <v>272</v>
      </c>
      <c r="E139" s="9">
        <v>267753</v>
      </c>
      <c r="F139" s="9">
        <v>267753</v>
      </c>
      <c r="G139" s="9">
        <v>187846</v>
      </c>
      <c r="H139" s="9">
        <v>9680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f t="shared" si="18"/>
        <v>267753</v>
      </c>
    </row>
    <row r="140" spans="1:16" ht="25.5">
      <c r="A140" s="10" t="s">
        <v>273</v>
      </c>
      <c r="B140" s="23"/>
      <c r="C140" s="24"/>
      <c r="D140" s="13" t="s">
        <v>336</v>
      </c>
      <c r="E140" s="25">
        <v>16811977</v>
      </c>
      <c r="F140" s="25">
        <v>16181977</v>
      </c>
      <c r="G140" s="25">
        <v>0</v>
      </c>
      <c r="H140" s="25">
        <v>0</v>
      </c>
      <c r="I140" s="25">
        <v>130000</v>
      </c>
      <c r="J140" s="25">
        <v>3709000</v>
      </c>
      <c r="K140" s="25">
        <v>0</v>
      </c>
      <c r="L140" s="25">
        <v>0</v>
      </c>
      <c r="M140" s="25">
        <v>0</v>
      </c>
      <c r="N140" s="25">
        <v>3709000</v>
      </c>
      <c r="O140" s="25">
        <v>3709000</v>
      </c>
      <c r="P140" s="25">
        <f t="shared" si="18"/>
        <v>20520977</v>
      </c>
    </row>
    <row r="141" spans="1:16" ht="25.5">
      <c r="A141" s="10" t="s">
        <v>274</v>
      </c>
      <c r="B141" s="23"/>
      <c r="C141" s="24"/>
      <c r="D141" s="13" t="s">
        <v>337</v>
      </c>
      <c r="E141" s="25">
        <v>16811977</v>
      </c>
      <c r="F141" s="25">
        <v>16181977</v>
      </c>
      <c r="G141" s="25">
        <v>0</v>
      </c>
      <c r="H141" s="25">
        <v>0</v>
      </c>
      <c r="I141" s="25">
        <v>130000</v>
      </c>
      <c r="J141" s="25">
        <v>3709000</v>
      </c>
      <c r="K141" s="25">
        <v>0</v>
      </c>
      <c r="L141" s="25">
        <v>0</v>
      </c>
      <c r="M141" s="25">
        <v>0</v>
      </c>
      <c r="N141" s="25">
        <v>3709000</v>
      </c>
      <c r="O141" s="25">
        <v>3709000</v>
      </c>
      <c r="P141" s="25">
        <f t="shared" si="18"/>
        <v>20520977</v>
      </c>
    </row>
    <row r="142" spans="1:16" ht="12.75">
      <c r="A142" s="10"/>
      <c r="B142" s="2" t="s">
        <v>338</v>
      </c>
      <c r="C142" s="2"/>
      <c r="D142" s="18" t="s">
        <v>339</v>
      </c>
      <c r="E142" s="25">
        <f>E143</f>
        <v>500000</v>
      </c>
      <c r="F142" s="25">
        <f aca="true" t="shared" si="20" ref="F142:O142">F143</f>
        <v>0</v>
      </c>
      <c r="G142" s="25">
        <f t="shared" si="20"/>
        <v>0</v>
      </c>
      <c r="H142" s="25">
        <f t="shared" si="20"/>
        <v>0</v>
      </c>
      <c r="I142" s="25">
        <f t="shared" si="20"/>
        <v>0</v>
      </c>
      <c r="J142" s="25">
        <f t="shared" si="20"/>
        <v>0</v>
      </c>
      <c r="K142" s="25">
        <f t="shared" si="20"/>
        <v>0</v>
      </c>
      <c r="L142" s="25">
        <f t="shared" si="20"/>
        <v>0</v>
      </c>
      <c r="M142" s="25">
        <f t="shared" si="20"/>
        <v>0</v>
      </c>
      <c r="N142" s="25">
        <f t="shared" si="20"/>
        <v>0</v>
      </c>
      <c r="O142" s="25">
        <f t="shared" si="20"/>
        <v>0</v>
      </c>
      <c r="P142" s="25">
        <f t="shared" si="18"/>
        <v>500000</v>
      </c>
    </row>
    <row r="143" spans="1:16" ht="12.75">
      <c r="A143" s="10" t="s">
        <v>275</v>
      </c>
      <c r="B143" s="10" t="s">
        <v>277</v>
      </c>
      <c r="C143" s="11" t="s">
        <v>276</v>
      </c>
      <c r="D143" s="26" t="s">
        <v>278</v>
      </c>
      <c r="E143" s="25">
        <v>500000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f t="shared" si="18"/>
        <v>500000</v>
      </c>
    </row>
    <row r="144" spans="1:16" ht="12.75">
      <c r="A144" s="10"/>
      <c r="B144" s="2" t="s">
        <v>340</v>
      </c>
      <c r="C144" s="3"/>
      <c r="D144" s="18" t="s">
        <v>341</v>
      </c>
      <c r="E144" s="25">
        <f>E145+E146+E147+E148+E149</f>
        <v>16311977</v>
      </c>
      <c r="F144" s="25">
        <f aca="true" t="shared" si="21" ref="F144:O144">F145+F146+F147+F148+F149</f>
        <v>16181977</v>
      </c>
      <c r="G144" s="25">
        <f t="shared" si="21"/>
        <v>0</v>
      </c>
      <c r="H144" s="25">
        <f t="shared" si="21"/>
        <v>0</v>
      </c>
      <c r="I144" s="25">
        <f t="shared" si="21"/>
        <v>130000</v>
      </c>
      <c r="J144" s="25">
        <f t="shared" si="21"/>
        <v>3709000</v>
      </c>
      <c r="K144" s="25">
        <f t="shared" si="21"/>
        <v>0</v>
      </c>
      <c r="L144" s="25">
        <f t="shared" si="21"/>
        <v>0</v>
      </c>
      <c r="M144" s="25">
        <f t="shared" si="21"/>
        <v>0</v>
      </c>
      <c r="N144" s="25">
        <f t="shared" si="21"/>
        <v>3709000</v>
      </c>
      <c r="O144" s="25">
        <f t="shared" si="21"/>
        <v>3709000</v>
      </c>
      <c r="P144" s="25">
        <f t="shared" si="18"/>
        <v>20020977</v>
      </c>
    </row>
    <row r="145" spans="1:16" ht="12.75">
      <c r="A145" s="10" t="s">
        <v>279</v>
      </c>
      <c r="B145" s="10" t="s">
        <v>281</v>
      </c>
      <c r="C145" s="11" t="s">
        <v>280</v>
      </c>
      <c r="D145" s="26" t="s">
        <v>282</v>
      </c>
      <c r="E145" s="25">
        <v>1120200</v>
      </c>
      <c r="F145" s="25">
        <v>1120200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f t="shared" si="18"/>
        <v>1120200</v>
      </c>
    </row>
    <row r="146" spans="1:16" ht="63.75">
      <c r="A146" s="10" t="s">
        <v>283</v>
      </c>
      <c r="B146" s="10" t="s">
        <v>284</v>
      </c>
      <c r="C146" s="11" t="s">
        <v>280</v>
      </c>
      <c r="D146" s="26" t="s">
        <v>285</v>
      </c>
      <c r="E146" s="25">
        <v>130000</v>
      </c>
      <c r="F146" s="25">
        <v>0</v>
      </c>
      <c r="G146" s="25">
        <v>0</v>
      </c>
      <c r="H146" s="25">
        <v>0</v>
      </c>
      <c r="I146" s="25">
        <v>130000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f t="shared" si="18"/>
        <v>130000</v>
      </c>
    </row>
    <row r="147" spans="1:16" ht="25.5">
      <c r="A147" s="10" t="s">
        <v>286</v>
      </c>
      <c r="B147" s="10" t="s">
        <v>287</v>
      </c>
      <c r="C147" s="11" t="s">
        <v>280</v>
      </c>
      <c r="D147" s="26" t="s">
        <v>288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1000000</v>
      </c>
      <c r="K147" s="25">
        <v>0</v>
      </c>
      <c r="L147" s="25">
        <v>0</v>
      </c>
      <c r="M147" s="25">
        <v>0</v>
      </c>
      <c r="N147" s="25">
        <v>1000000</v>
      </c>
      <c r="O147" s="25">
        <v>1000000</v>
      </c>
      <c r="P147" s="25">
        <f t="shared" si="18"/>
        <v>1000000</v>
      </c>
    </row>
    <row r="148" spans="1:16" ht="12.75">
      <c r="A148" s="10" t="s">
        <v>289</v>
      </c>
      <c r="B148" s="10" t="s">
        <v>290</v>
      </c>
      <c r="C148" s="11" t="s">
        <v>280</v>
      </c>
      <c r="D148" s="26" t="s">
        <v>291</v>
      </c>
      <c r="E148" s="25">
        <v>14640602</v>
      </c>
      <c r="F148" s="25">
        <v>14640602</v>
      </c>
      <c r="G148" s="25">
        <v>0</v>
      </c>
      <c r="H148" s="25">
        <v>0</v>
      </c>
      <c r="I148" s="25">
        <v>0</v>
      </c>
      <c r="J148" s="25">
        <v>2400000</v>
      </c>
      <c r="K148" s="25">
        <v>0</v>
      </c>
      <c r="L148" s="25">
        <v>0</v>
      </c>
      <c r="M148" s="25">
        <v>0</v>
      </c>
      <c r="N148" s="25">
        <v>2400000</v>
      </c>
      <c r="O148" s="25">
        <v>2400000</v>
      </c>
      <c r="P148" s="25">
        <f t="shared" si="18"/>
        <v>17040602</v>
      </c>
    </row>
    <row r="149" spans="1:16" ht="38.25">
      <c r="A149" s="10" t="s">
        <v>292</v>
      </c>
      <c r="B149" s="10" t="s">
        <v>293</v>
      </c>
      <c r="C149" s="11" t="s">
        <v>280</v>
      </c>
      <c r="D149" s="26" t="s">
        <v>294</v>
      </c>
      <c r="E149" s="25">
        <v>421175</v>
      </c>
      <c r="F149" s="25">
        <v>421175</v>
      </c>
      <c r="G149" s="25">
        <v>0</v>
      </c>
      <c r="H149" s="25">
        <v>0</v>
      </c>
      <c r="I149" s="25">
        <v>0</v>
      </c>
      <c r="J149" s="25">
        <v>309000</v>
      </c>
      <c r="K149" s="25">
        <v>0</v>
      </c>
      <c r="L149" s="25">
        <v>0</v>
      </c>
      <c r="M149" s="25">
        <v>0</v>
      </c>
      <c r="N149" s="25">
        <v>309000</v>
      </c>
      <c r="O149" s="25">
        <v>309000</v>
      </c>
      <c r="P149" s="25">
        <f t="shared" si="18"/>
        <v>730175</v>
      </c>
    </row>
    <row r="150" spans="1:16" ht="12.75">
      <c r="A150" s="23"/>
      <c r="B150" s="10" t="s">
        <v>295</v>
      </c>
      <c r="C150" s="24"/>
      <c r="D150" s="25" t="s">
        <v>7</v>
      </c>
      <c r="E150" s="25">
        <v>413362847</v>
      </c>
      <c r="F150" s="25">
        <v>412382847</v>
      </c>
      <c r="G150" s="25">
        <v>87329519</v>
      </c>
      <c r="H150" s="25">
        <v>15722145</v>
      </c>
      <c r="I150" s="25">
        <v>480000</v>
      </c>
      <c r="J150" s="25">
        <v>39998593</v>
      </c>
      <c r="K150" s="25">
        <v>2908418</v>
      </c>
      <c r="L150" s="25">
        <v>434554</v>
      </c>
      <c r="M150" s="25">
        <v>6852</v>
      </c>
      <c r="N150" s="25">
        <v>37090175</v>
      </c>
      <c r="O150" s="25">
        <v>35090175</v>
      </c>
      <c r="P150" s="25">
        <f t="shared" si="18"/>
        <v>453361440</v>
      </c>
    </row>
    <row r="152" spans="1:6" ht="15.75">
      <c r="A152" s="31" t="s">
        <v>346</v>
      </c>
      <c r="B152" s="32"/>
      <c r="C152" s="32"/>
      <c r="D152" s="32"/>
      <c r="E152" s="33"/>
      <c r="F152" s="20"/>
    </row>
    <row r="153" spans="1:9" ht="15.75">
      <c r="A153" s="34" t="s">
        <v>344</v>
      </c>
      <c r="B153" s="32"/>
      <c r="C153" s="32"/>
      <c r="D153" s="32"/>
      <c r="E153" s="33" t="s">
        <v>345</v>
      </c>
      <c r="I153" s="30"/>
    </row>
  </sheetData>
  <sheetProtection/>
  <mergeCells count="29">
    <mergeCell ref="P13:P16"/>
    <mergeCell ref="K1:P1"/>
    <mergeCell ref="K2:P2"/>
    <mergeCell ref="K3:P3"/>
    <mergeCell ref="K4:P4"/>
    <mergeCell ref="K5:P5"/>
    <mergeCell ref="K6:P6"/>
    <mergeCell ref="K7:P7"/>
    <mergeCell ref="A10:P10"/>
    <mergeCell ref="H15:H16"/>
    <mergeCell ref="I14:I16"/>
    <mergeCell ref="J13:O13"/>
    <mergeCell ref="J14:J16"/>
    <mergeCell ref="K14:K16"/>
    <mergeCell ref="L14:M14"/>
    <mergeCell ref="L15:L16"/>
    <mergeCell ref="M15:M16"/>
    <mergeCell ref="N14:N16"/>
    <mergeCell ref="O15:O16"/>
    <mergeCell ref="A11:P11"/>
    <mergeCell ref="A13:A16"/>
    <mergeCell ref="B13:B16"/>
    <mergeCell ref="C13:C16"/>
    <mergeCell ref="D13:D16"/>
    <mergeCell ref="E13:I13"/>
    <mergeCell ref="E14:E16"/>
    <mergeCell ref="F14:F16"/>
    <mergeCell ref="G14:H14"/>
    <mergeCell ref="G15:G16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dcterms:created xsi:type="dcterms:W3CDTF">2018-04-13T13:23:43Z</dcterms:created>
  <dcterms:modified xsi:type="dcterms:W3CDTF">2018-04-25T11:15:37Z</dcterms:modified>
  <cp:category/>
  <cp:version/>
  <cp:contentType/>
  <cp:contentStatus/>
</cp:coreProperties>
</file>