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'дод.4'!$A$1:$J$46</definedName>
  </definedNames>
  <calcPr fullCalcOnLoad="1"/>
</workbook>
</file>

<file path=xl/sharedStrings.xml><?xml version="1.0" encoding="utf-8"?>
<sst xmlns="http://schemas.openxmlformats.org/spreadsheetml/2006/main" count="137" uniqueCount="115">
  <si>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</si>
  <si>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</si>
  <si>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</si>
  <si>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</si>
  <si>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</si>
  <si>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</si>
  <si>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</si>
  <si>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</si>
  <si>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0490</t>
  </si>
  <si>
    <t>3000</t>
  </si>
  <si>
    <t>1030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</si>
  <si>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</si>
  <si>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</si>
  <si>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</si>
  <si>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</si>
  <si>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</si>
  <si>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</si>
  <si>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</si>
  <si>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</si>
  <si>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</si>
  <si>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</si>
  <si>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</si>
  <si>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</si>
  <si>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</si>
  <si>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</si>
  <si>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</si>
  <si>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5000</t>
  </si>
  <si>
    <t>Фiзична культура i спорт</t>
  </si>
  <si>
    <t>Перелік програм, які фінансуватимуться за рахунок коштів
районного бюджету  у 2018 році</t>
  </si>
  <si>
    <t>Програма висвітлення діяльності Красноградської районної державної адміністрації та Красноградської районної ради на 2018 рік</t>
  </si>
  <si>
    <t>0600000</t>
  </si>
  <si>
    <t>0610000</t>
  </si>
  <si>
    <t>Відділ освіти Красноградської районної державної адміністрації (головний розпорядник)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</si>
  <si>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</si>
  <si>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</si>
  <si>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</si>
  <si>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</si>
  <si>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</si>
  <si>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</si>
  <si>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</si>
  <si>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</si>
  <si>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</si>
  <si>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</si>
  <si>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</si>
  <si>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</si>
  <si>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</si>
  <si>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</si>
  <si>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</si>
  <si>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</si>
  <si>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О611160</t>
  </si>
  <si>
    <t>1160</t>
  </si>
  <si>
    <t>Інші програми, заклади та заходи у сфері освіти</t>
  </si>
  <si>
    <t>О615031</t>
  </si>
  <si>
    <t>5031</t>
  </si>
  <si>
    <t>Утримання та навчально-тренувальна робота комунальних дитячо-юнацьких спортивних шкіл</t>
  </si>
  <si>
    <t>7380</t>
  </si>
  <si>
    <t>Реалізація інших заходів щодо соціально-економічного розвитку територій</t>
  </si>
  <si>
    <t>0117380</t>
  </si>
  <si>
    <t>0200000</t>
  </si>
  <si>
    <t>0210000</t>
  </si>
  <si>
    <t>0217380</t>
  </si>
  <si>
    <t>0800000</t>
  </si>
  <si>
    <t>0810000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</si>
  <si>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</si>
  <si>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</si>
  <si>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0813182</t>
  </si>
  <si>
    <t xml:space="preserve">Програма соціального захисту населення Красноградського району на 2018 рік </t>
  </si>
  <si>
    <t>3161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</si>
  <si>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</si>
  <si>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</si>
  <si>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0813161</t>
  </si>
  <si>
    <t>3130</t>
  </si>
  <si>
    <t>Реалізація державної політики у молодіжній сфері</t>
  </si>
  <si>
    <t>3132</t>
  </si>
  <si>
    <t>1040</t>
  </si>
  <si>
    <t>Утримання клубів для підлітків за місцем проживання</t>
  </si>
  <si>
    <t>Районна програма "Молодь Красноградщини" на 2016-2020 роки</t>
  </si>
  <si>
    <t>Комплексна програма розвитку фізичної культури та спорту в Красноградському районі на 2018 рік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</si>
  <si>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</si>
  <si>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</si>
  <si>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</si>
  <si>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</si>
  <si>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</si>
  <si>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</si>
  <si>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</si>
  <si>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2010</t>
  </si>
  <si>
    <t>0731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</si>
  <si>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</si>
  <si>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</si>
  <si>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</si>
  <si>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</si>
  <si>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0212010</t>
  </si>
  <si>
    <t>0212111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</si>
  <si>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</si>
  <si>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</si>
  <si>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</si>
  <si>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</si>
  <si>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</si>
  <si>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</si>
  <si>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</si>
  <si>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</si>
  <si>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</si>
  <si>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</si>
  <si>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Програма удосконалення медичної допомоги мешканцям Красноградського району в рамках єдиного медичного простору на 2017-2020 роки</t>
  </si>
  <si>
    <t>2000</t>
  </si>
  <si>
    <t>Охорона здоров'я</t>
  </si>
  <si>
    <t>7300</t>
  </si>
  <si>
    <t>Будівництво та регіональний розвиток</t>
  </si>
  <si>
    <t>К.Фролов</t>
  </si>
  <si>
    <t>Програма розвитку культури  у Красноградському районі на 2014 – 2018 роки</t>
  </si>
  <si>
    <t>Керуючий справами апарату районної ради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</si>
  <si>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Calibri"/>
        <family val="2"/>
      </rPr>
      <t>2</t>
    </r>
  </si>
  <si>
    <r>
      <t>Код ТПКВКМБ /
ТКВКБМС</t>
    </r>
    <r>
      <rPr>
        <b/>
        <vertAlign val="superscript"/>
        <sz val="14"/>
        <rFont val="Calibri"/>
        <family val="2"/>
      </rPr>
      <t>3</t>
    </r>
  </si>
  <si>
    <r>
      <t>Код ФКВКБ</t>
    </r>
    <r>
      <rPr>
        <b/>
        <vertAlign val="superscript"/>
        <sz val="14"/>
        <rFont val="Calibri"/>
        <family val="2"/>
      </rPr>
      <t>4</t>
    </r>
  </si>
  <si>
    <t xml:space="preserve">Додаток 4                                                                            до рішення районної ради                                                    від 14 грудня 2017 року № 616 -VІІ                                                   (XХХ сесія VIІ скликання)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</si>
</sst>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0"/>
      <name val="Calibri"/>
      <family val="2"/>
    </font>
    <font>
      <i/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vertAlign val="superscript"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7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Alignment="1">
      <alignment horizontal="center"/>
    </xf>
    <xf numFmtId="184" fontId="0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35" fillId="0" borderId="12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0" fontId="35" fillId="0" borderId="12" xfId="0" applyNumberFormat="1" applyFont="1" applyFill="1" applyBorder="1" applyAlignment="1" applyProtection="1">
      <alignment horizontal="right" vertical="center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NumberFormat="1" applyFont="1" applyFill="1" applyBorder="1" applyAlignment="1" applyProtection="1">
      <alignment vertical="center" wrapText="1"/>
      <protection/>
    </xf>
    <xf numFmtId="0" fontId="37" fillId="0" borderId="14" xfId="0" applyFont="1" applyFill="1" applyBorder="1" applyAlignment="1" quotePrefix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2" fontId="34" fillId="0" borderId="14" xfId="0" applyNumberFormat="1" applyFont="1" applyFill="1" applyBorder="1" applyAlignment="1" quotePrefix="1">
      <alignment vertical="center" wrapText="1"/>
    </xf>
    <xf numFmtId="184" fontId="38" fillId="0" borderId="14" xfId="95" applyNumberFormat="1" applyFont="1" applyFill="1" applyBorder="1" applyAlignment="1">
      <alignment vertical="top" wrapText="1"/>
      <protection/>
    </xf>
    <xf numFmtId="3" fontId="37" fillId="0" borderId="14" xfId="95" applyNumberFormat="1" applyFont="1" applyFill="1" applyBorder="1" applyAlignment="1">
      <alignment vertical="center"/>
      <protection/>
    </xf>
    <xf numFmtId="3" fontId="38" fillId="0" borderId="14" xfId="95" applyNumberFormat="1" applyFont="1" applyFill="1" applyBorder="1" applyAlignment="1">
      <alignment vertical="center"/>
      <protection/>
    </xf>
    <xf numFmtId="2" fontId="37" fillId="0" borderId="14" xfId="0" applyNumberFormat="1" applyFont="1" applyFill="1" applyBorder="1" applyAlignment="1">
      <alignment vertical="center" wrapText="1"/>
    </xf>
    <xf numFmtId="0" fontId="38" fillId="0" borderId="14" xfId="0" applyFont="1" applyFill="1" applyBorder="1" applyAlignment="1" quotePrefix="1">
      <alignment horizontal="center" vertical="center" wrapText="1"/>
    </xf>
    <xf numFmtId="49" fontId="38" fillId="0" borderId="14" xfId="0" applyNumberFormat="1" applyFont="1" applyFill="1" applyBorder="1" applyAlignment="1" quotePrefix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3" fontId="37" fillId="0" borderId="14" xfId="95" applyNumberFormat="1" applyFont="1" applyFill="1" applyBorder="1">
      <alignment vertical="top"/>
      <protection/>
    </xf>
    <xf numFmtId="2" fontId="37" fillId="0" borderId="14" xfId="0" applyNumberFormat="1" applyFont="1" applyFill="1" applyBorder="1" applyAlignment="1">
      <alignment horizontal="center" vertical="center" wrapText="1"/>
    </xf>
    <xf numFmtId="2" fontId="34" fillId="0" borderId="14" xfId="105" applyNumberFormat="1" applyFont="1" applyFill="1" applyBorder="1" applyAlignment="1" quotePrefix="1">
      <alignment vertical="center" wrapText="1"/>
      <protection/>
    </xf>
    <xf numFmtId="49" fontId="38" fillId="0" borderId="14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 quotePrefix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2" fontId="37" fillId="0" borderId="14" xfId="0" applyNumberFormat="1" applyFont="1" applyFill="1" applyBorder="1" applyAlignment="1" quotePrefix="1">
      <alignment horizontal="center" vertical="center" wrapText="1"/>
    </xf>
    <xf numFmtId="0" fontId="37" fillId="0" borderId="14" xfId="0" applyFont="1" applyFill="1" applyBorder="1" applyAlignment="1">
      <alignment wrapText="1"/>
    </xf>
    <xf numFmtId="2" fontId="38" fillId="0" borderId="14" xfId="0" applyNumberFormat="1" applyFont="1" applyFill="1" applyBorder="1" applyAlignment="1" quotePrefix="1">
      <alignment vertical="center" wrapText="1"/>
    </xf>
    <xf numFmtId="184" fontId="38" fillId="0" borderId="14" xfId="95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wrapText="1"/>
    </xf>
    <xf numFmtId="49" fontId="37" fillId="0" borderId="14" xfId="0" applyNumberFormat="1" applyFont="1" applyFill="1" applyBorder="1" applyAlignment="1" quotePrefix="1">
      <alignment horizontal="center" vertical="center" wrapText="1"/>
    </xf>
    <xf numFmtId="0" fontId="35" fillId="0" borderId="14" xfId="0" applyFont="1" applyFill="1" applyBorder="1" applyAlignment="1" quotePrefix="1">
      <alignment horizontal="center" vertical="center" wrapText="1"/>
    </xf>
    <xf numFmtId="49" fontId="35" fillId="0" borderId="14" xfId="0" applyNumberFormat="1" applyFont="1" applyFill="1" applyBorder="1" applyAlignment="1" quotePrefix="1">
      <alignment horizontal="center" vertical="center" wrapText="1"/>
    </xf>
    <xf numFmtId="2" fontId="35" fillId="0" borderId="14" xfId="0" applyNumberFormat="1" applyFont="1" applyFill="1" applyBorder="1" applyAlignment="1" quotePrefix="1">
      <alignment vertical="center" wrapText="1"/>
    </xf>
    <xf numFmtId="3" fontId="38" fillId="0" borderId="14" xfId="95" applyNumberFormat="1" applyFont="1" applyFill="1" applyBorder="1" applyAlignment="1">
      <alignment horizontal="center" vertical="center"/>
      <protection/>
    </xf>
    <xf numFmtId="0" fontId="38" fillId="0" borderId="14" xfId="0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vertical="center" wrapText="1"/>
    </xf>
    <xf numFmtId="2" fontId="35" fillId="0" borderId="14" xfId="0" applyNumberFormat="1" applyFont="1" applyFill="1" applyBorder="1" applyAlignment="1" quotePrefix="1">
      <alignment horizontal="center" vertical="center" wrapText="1"/>
    </xf>
    <xf numFmtId="2" fontId="34" fillId="0" borderId="14" xfId="106" applyNumberFormat="1" applyFont="1" applyFill="1" applyBorder="1" applyAlignment="1">
      <alignment vertical="center" wrapText="1"/>
      <protection/>
    </xf>
    <xf numFmtId="3" fontId="37" fillId="0" borderId="14" xfId="95" applyNumberFormat="1" applyFont="1" applyFill="1" applyBorder="1" applyAlignment="1">
      <alignment horizontal="center" vertical="center"/>
      <protection/>
    </xf>
    <xf numFmtId="3" fontId="38" fillId="0" borderId="14" xfId="95" applyNumberFormat="1" applyFont="1" applyFill="1" applyBorder="1" applyAlignment="1">
      <alignment horizontal="center" vertical="top"/>
      <protection/>
    </xf>
    <xf numFmtId="2" fontId="34" fillId="0" borderId="14" xfId="107" applyNumberFormat="1" applyFont="1" applyFill="1" applyBorder="1" applyAlignment="1">
      <alignment vertical="center" wrapText="1"/>
      <protection/>
    </xf>
    <xf numFmtId="49" fontId="35" fillId="0" borderId="14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 quotePrefix="1">
      <alignment horizontal="center" vertical="center" wrapText="1"/>
    </xf>
    <xf numFmtId="0" fontId="38" fillId="0" borderId="14" xfId="0" applyFont="1" applyFill="1" applyBorder="1" applyAlignment="1">
      <alignment horizontal="justify" wrapText="1"/>
    </xf>
    <xf numFmtId="2" fontId="37" fillId="0" borderId="14" xfId="0" applyNumberFormat="1" applyFont="1" applyFill="1" applyBorder="1" applyAlignment="1" quotePrefix="1">
      <alignment vertical="center" wrapText="1"/>
    </xf>
    <xf numFmtId="184" fontId="38" fillId="0" borderId="14" xfId="95" applyNumberFormat="1" applyFont="1" applyBorder="1" applyAlignment="1">
      <alignment vertical="top" wrapText="1"/>
      <protection/>
    </xf>
    <xf numFmtId="3" fontId="38" fillId="0" borderId="14" xfId="95" applyNumberFormat="1" applyFont="1" applyBorder="1" applyAlignment="1">
      <alignment horizontal="right" vertical="center"/>
      <protection/>
    </xf>
    <xf numFmtId="3" fontId="37" fillId="0" borderId="14" xfId="95" applyNumberFormat="1" applyFont="1" applyFill="1" applyBorder="1" applyAlignment="1">
      <alignment horizontal="right" vertical="center"/>
      <protection/>
    </xf>
    <xf numFmtId="3" fontId="38" fillId="0" borderId="14" xfId="95" applyNumberFormat="1" applyFont="1" applyFill="1" applyBorder="1" applyAlignment="1">
      <alignment horizontal="right" vertical="center"/>
      <protection/>
    </xf>
    <xf numFmtId="184" fontId="38" fillId="0" borderId="14" xfId="95" applyNumberFormat="1" applyFont="1" applyFill="1" applyBorder="1" applyAlignment="1">
      <alignment horizontal="left" vertical="center" wrapText="1"/>
      <protection/>
    </xf>
    <xf numFmtId="2" fontId="35" fillId="0" borderId="14" xfId="0" applyNumberFormat="1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justify" vertical="center" wrapText="1"/>
    </xf>
    <xf numFmtId="184" fontId="38" fillId="0" borderId="14" xfId="0" applyNumberFormat="1" applyFont="1" applyFill="1" applyBorder="1" applyAlignment="1">
      <alignment vertical="justify"/>
    </xf>
    <xf numFmtId="0" fontId="35" fillId="0" borderId="0" xfId="0" applyFont="1" applyFill="1" applyAlignment="1">
      <alignment/>
    </xf>
    <xf numFmtId="0" fontId="34" fillId="0" borderId="0" xfId="0" applyFont="1" applyFill="1" applyBorder="1" applyAlignment="1">
      <alignment horizontal="justify" vertical="center" wrapText="1"/>
    </xf>
    <xf numFmtId="184" fontId="38" fillId="0" borderId="0" xfId="0" applyNumberFormat="1" applyFont="1" applyFill="1" applyBorder="1" applyAlignment="1">
      <alignment vertical="justify"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Alignment="1" applyProtection="1">
      <alignment horizontal="right" vertical="top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6" xfId="106"/>
    <cellStyle name="Обычный 7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70" zoomScaleNormal="70" zoomScaleSheetLayoutView="75" zoomScalePageLayoutView="0" workbookViewId="0" topLeftCell="B1">
      <selection activeCell="O5" sqref="O5"/>
    </sheetView>
  </sheetViews>
  <sheetFormatPr defaultColWidth="9.16015625" defaultRowHeight="12.75"/>
  <cols>
    <col min="1" max="1" width="3.83203125" style="3" hidden="1" customWidth="1"/>
    <col min="2" max="4" width="24.83203125" style="6" customWidth="1"/>
    <col min="5" max="5" width="54" style="3" customWidth="1"/>
    <col min="6" max="6" width="53.66015625" style="3" customWidth="1"/>
    <col min="7" max="7" width="19.66015625" style="3" customWidth="1"/>
    <col min="8" max="8" width="18.83203125" style="3" customWidth="1"/>
    <col min="9" max="9" width="17.66015625" style="3" customWidth="1"/>
    <col min="10" max="10" width="4.33203125" style="2" hidden="1" customWidth="1"/>
    <col min="11" max="12" width="9.16015625" style="2" customWidth="1"/>
    <col min="13" max="13" width="13.5" style="2" bestFit="1" customWidth="1"/>
    <col min="14" max="16384" width="9.16015625" style="2" customWidth="1"/>
  </cols>
  <sheetData>
    <row r="1" spans="1:9" s="5" customFormat="1" ht="13.5" customHeight="1">
      <c r="A1" s="4"/>
      <c r="B1" s="75"/>
      <c r="C1" s="75"/>
      <c r="D1" s="75"/>
      <c r="E1" s="75"/>
      <c r="F1" s="75"/>
      <c r="G1" s="75"/>
      <c r="H1" s="75"/>
      <c r="I1" s="75"/>
    </row>
    <row r="2" spans="2:9" ht="114.75" customHeight="1">
      <c r="B2" s="11"/>
      <c r="C2" s="11"/>
      <c r="D2" s="11"/>
      <c r="E2" s="11"/>
      <c r="F2" s="12"/>
      <c r="H2" s="77" t="s">
        <v>114</v>
      </c>
      <c r="I2" s="77"/>
    </row>
    <row r="3" spans="1:9" ht="39.75" customHeight="1">
      <c r="A3" s="1"/>
      <c r="B3" s="76" t="s">
        <v>28</v>
      </c>
      <c r="C3" s="76"/>
      <c r="D3" s="76"/>
      <c r="E3" s="76"/>
      <c r="F3" s="76"/>
      <c r="G3" s="76"/>
      <c r="H3" s="76"/>
      <c r="I3" s="76"/>
    </row>
    <row r="4" spans="2:9" ht="18.75">
      <c r="B4" s="13"/>
      <c r="C4" s="13"/>
      <c r="D4" s="13"/>
      <c r="E4" s="13"/>
      <c r="F4" s="14"/>
      <c r="G4" s="14"/>
      <c r="H4" s="15"/>
      <c r="I4" s="16" t="s">
        <v>4</v>
      </c>
    </row>
    <row r="5" spans="1:9" ht="131.25">
      <c r="A5" s="7"/>
      <c r="B5" s="17" t="s">
        <v>111</v>
      </c>
      <c r="C5" s="17" t="s">
        <v>112</v>
      </c>
      <c r="D5" s="18" t="s">
        <v>113</v>
      </c>
      <c r="E5" s="19" t="s">
        <v>5</v>
      </c>
      <c r="F5" s="20" t="s">
        <v>6</v>
      </c>
      <c r="G5" s="21" t="s">
        <v>0</v>
      </c>
      <c r="H5" s="20" t="s">
        <v>1</v>
      </c>
      <c r="I5" s="20" t="s">
        <v>3</v>
      </c>
    </row>
    <row r="6" spans="2:9" ht="37.5">
      <c r="B6" s="22" t="s">
        <v>7</v>
      </c>
      <c r="C6" s="23"/>
      <c r="D6" s="24"/>
      <c r="E6" s="25" t="s">
        <v>16</v>
      </c>
      <c r="F6" s="26"/>
      <c r="G6" s="27">
        <f>G9</f>
        <v>369000</v>
      </c>
      <c r="H6" s="27"/>
      <c r="I6" s="27">
        <f aca="true" t="shared" si="0" ref="I6:I12">G6+H6</f>
        <v>369000</v>
      </c>
    </row>
    <row r="7" spans="2:9" ht="37.5">
      <c r="B7" s="23" t="s">
        <v>18</v>
      </c>
      <c r="C7" s="23"/>
      <c r="D7" s="24"/>
      <c r="E7" s="25" t="s">
        <v>17</v>
      </c>
      <c r="F7" s="26"/>
      <c r="G7" s="28">
        <f>G9</f>
        <v>369000</v>
      </c>
      <c r="H7" s="28"/>
      <c r="I7" s="28">
        <f t="shared" si="0"/>
        <v>369000</v>
      </c>
    </row>
    <row r="8" spans="2:9" ht="19.5" customHeight="1">
      <c r="B8" s="23"/>
      <c r="C8" s="23" t="s">
        <v>106</v>
      </c>
      <c r="D8" s="24"/>
      <c r="E8" s="29" t="s">
        <v>107</v>
      </c>
      <c r="F8" s="26"/>
      <c r="G8" s="28">
        <f>G9</f>
        <v>369000</v>
      </c>
      <c r="H8" s="28"/>
      <c r="I8" s="28">
        <f>I9</f>
        <v>369000</v>
      </c>
    </row>
    <row r="9" spans="2:9" ht="38.25" customHeight="1">
      <c r="B9" s="30" t="s">
        <v>57</v>
      </c>
      <c r="C9" s="31" t="s">
        <v>55</v>
      </c>
      <c r="D9" s="31" t="s">
        <v>8</v>
      </c>
      <c r="E9" s="32" t="s">
        <v>56</v>
      </c>
      <c r="F9" s="26" t="s">
        <v>29</v>
      </c>
      <c r="G9" s="28">
        <v>369000</v>
      </c>
      <c r="H9" s="33"/>
      <c r="I9" s="28">
        <f t="shared" si="0"/>
        <v>369000</v>
      </c>
    </row>
    <row r="10" spans="2:9" ht="42" customHeight="1">
      <c r="B10" s="22" t="s">
        <v>58</v>
      </c>
      <c r="C10" s="23"/>
      <c r="D10" s="34"/>
      <c r="E10" s="35" t="s">
        <v>19</v>
      </c>
      <c r="F10" s="26"/>
      <c r="G10" s="27">
        <f>G11</f>
        <v>5875636</v>
      </c>
      <c r="H10" s="27"/>
      <c r="I10" s="27">
        <f t="shared" si="0"/>
        <v>5875636</v>
      </c>
    </row>
    <row r="11" spans="2:9" ht="56.25">
      <c r="B11" s="23" t="s">
        <v>59</v>
      </c>
      <c r="C11" s="23"/>
      <c r="D11" s="34"/>
      <c r="E11" s="35" t="s">
        <v>20</v>
      </c>
      <c r="F11" s="26"/>
      <c r="G11" s="28">
        <f>G12+G14</f>
        <v>5875636</v>
      </c>
      <c r="H11" s="28"/>
      <c r="I11" s="28">
        <f t="shared" si="0"/>
        <v>5875636</v>
      </c>
    </row>
    <row r="12" spans="2:9" ht="37.5">
      <c r="B12" s="22"/>
      <c r="C12" s="23" t="s">
        <v>106</v>
      </c>
      <c r="D12" s="24"/>
      <c r="E12" s="29" t="s">
        <v>107</v>
      </c>
      <c r="F12" s="26"/>
      <c r="G12" s="28">
        <v>398000</v>
      </c>
      <c r="H12" s="28"/>
      <c r="I12" s="28">
        <f t="shared" si="0"/>
        <v>398000</v>
      </c>
    </row>
    <row r="13" spans="2:9" ht="75">
      <c r="B13" s="30" t="s">
        <v>60</v>
      </c>
      <c r="C13" s="36" t="s">
        <v>55</v>
      </c>
      <c r="D13" s="37" t="s">
        <v>8</v>
      </c>
      <c r="E13" s="38" t="s">
        <v>56</v>
      </c>
      <c r="F13" s="26" t="s">
        <v>29</v>
      </c>
      <c r="G13" s="28">
        <v>398000</v>
      </c>
      <c r="H13" s="33"/>
      <c r="I13" s="28">
        <v>398000</v>
      </c>
    </row>
    <row r="14" spans="2:9" ht="16.5" customHeight="1">
      <c r="B14" s="22"/>
      <c r="C14" s="23" t="s">
        <v>104</v>
      </c>
      <c r="D14" s="39"/>
      <c r="E14" s="40" t="s">
        <v>105</v>
      </c>
      <c r="F14" s="26"/>
      <c r="G14" s="27">
        <f>G15+G16+G17</f>
        <v>5477636</v>
      </c>
      <c r="H14" s="33"/>
      <c r="I14" s="28">
        <f aca="true" t="shared" si="1" ref="I14:I19">G14+H14</f>
        <v>5477636</v>
      </c>
    </row>
    <row r="15" spans="2:9" ht="93.75">
      <c r="B15" s="36" t="s">
        <v>91</v>
      </c>
      <c r="C15" s="31" t="s">
        <v>85</v>
      </c>
      <c r="D15" s="31" t="s">
        <v>86</v>
      </c>
      <c r="E15" s="41" t="s">
        <v>87</v>
      </c>
      <c r="F15" s="42" t="s">
        <v>103</v>
      </c>
      <c r="G15" s="28">
        <v>807000</v>
      </c>
      <c r="H15" s="33"/>
      <c r="I15" s="28">
        <f t="shared" si="1"/>
        <v>807000</v>
      </c>
    </row>
    <row r="16" spans="2:9" ht="93.75">
      <c r="B16" s="36" t="s">
        <v>92</v>
      </c>
      <c r="C16" s="31" t="s">
        <v>88</v>
      </c>
      <c r="D16" s="36" t="s">
        <v>90</v>
      </c>
      <c r="E16" s="43" t="s">
        <v>89</v>
      </c>
      <c r="F16" s="42" t="s">
        <v>103</v>
      </c>
      <c r="G16" s="28">
        <v>2984892</v>
      </c>
      <c r="H16" s="33"/>
      <c r="I16" s="28">
        <f t="shared" si="1"/>
        <v>2984892</v>
      </c>
    </row>
    <row r="17" spans="2:9" ht="37.5">
      <c r="B17" s="22" t="s">
        <v>93</v>
      </c>
      <c r="C17" s="44" t="s">
        <v>94</v>
      </c>
      <c r="D17" s="23"/>
      <c r="E17" s="40" t="s">
        <v>95</v>
      </c>
      <c r="F17" s="26"/>
      <c r="G17" s="27">
        <f>G18+G19</f>
        <v>1685744</v>
      </c>
      <c r="H17" s="33"/>
      <c r="I17" s="28">
        <f t="shared" si="1"/>
        <v>1685744</v>
      </c>
    </row>
    <row r="18" spans="2:9" ht="93.75">
      <c r="B18" s="45" t="s">
        <v>96</v>
      </c>
      <c r="C18" s="46" t="s">
        <v>97</v>
      </c>
      <c r="D18" s="46" t="s">
        <v>98</v>
      </c>
      <c r="E18" s="47" t="s">
        <v>99</v>
      </c>
      <c r="F18" s="42" t="s">
        <v>103</v>
      </c>
      <c r="G18" s="28">
        <v>518516</v>
      </c>
      <c r="H18" s="33"/>
      <c r="I18" s="28">
        <f t="shared" si="1"/>
        <v>518516</v>
      </c>
    </row>
    <row r="19" spans="2:9" ht="93.75">
      <c r="B19" s="30" t="s">
        <v>100</v>
      </c>
      <c r="C19" s="31" t="s">
        <v>101</v>
      </c>
      <c r="D19" s="31" t="s">
        <v>98</v>
      </c>
      <c r="E19" s="43" t="s">
        <v>102</v>
      </c>
      <c r="F19" s="42" t="s">
        <v>103</v>
      </c>
      <c r="G19" s="28">
        <v>1167228</v>
      </c>
      <c r="H19" s="33"/>
      <c r="I19" s="28">
        <f t="shared" si="1"/>
        <v>1167228</v>
      </c>
    </row>
    <row r="20" spans="2:9" ht="56.25">
      <c r="B20" s="23" t="s">
        <v>30</v>
      </c>
      <c r="C20" s="23"/>
      <c r="D20" s="39"/>
      <c r="E20" s="29" t="s">
        <v>32</v>
      </c>
      <c r="F20" s="26"/>
      <c r="G20" s="28">
        <f>G21</f>
        <v>12580695</v>
      </c>
      <c r="H20" s="48"/>
      <c r="I20" s="28">
        <f aca="true" t="shared" si="2" ref="I20:I26">G20+H20</f>
        <v>12580695</v>
      </c>
    </row>
    <row r="21" spans="2:9" ht="56.25">
      <c r="B21" s="23" t="s">
        <v>31</v>
      </c>
      <c r="C21" s="23"/>
      <c r="D21" s="39"/>
      <c r="E21" s="29" t="s">
        <v>33</v>
      </c>
      <c r="F21" s="26"/>
      <c r="G21" s="28">
        <f>G22+G27</f>
        <v>12580695</v>
      </c>
      <c r="H21" s="48"/>
      <c r="I21" s="28">
        <f t="shared" si="2"/>
        <v>12580695</v>
      </c>
    </row>
    <row r="22" spans="2:9" ht="15" customHeight="1">
      <c r="B22" s="44"/>
      <c r="C22" s="23" t="s">
        <v>34</v>
      </c>
      <c r="D22" s="39"/>
      <c r="E22" s="29" t="s">
        <v>35</v>
      </c>
      <c r="F22" s="26"/>
      <c r="G22" s="28">
        <f>G23+G24+G25+G26</f>
        <v>12211388</v>
      </c>
      <c r="H22" s="48"/>
      <c r="I22" s="28">
        <f t="shared" si="2"/>
        <v>12211388</v>
      </c>
    </row>
    <row r="23" spans="2:9" ht="112.5">
      <c r="B23" s="49" t="s">
        <v>36</v>
      </c>
      <c r="C23" s="36" t="s">
        <v>37</v>
      </c>
      <c r="D23" s="37" t="s">
        <v>38</v>
      </c>
      <c r="E23" s="50" t="s">
        <v>39</v>
      </c>
      <c r="F23" s="26" t="s">
        <v>40</v>
      </c>
      <c r="G23" s="28">
        <f>38600+78400+90000+50000+179000+171000+10000+5522466+80000</f>
        <v>6219466</v>
      </c>
      <c r="H23" s="48"/>
      <c r="I23" s="28">
        <f t="shared" si="2"/>
        <v>6219466</v>
      </c>
    </row>
    <row r="24" spans="2:9" ht="75">
      <c r="B24" s="49" t="s">
        <v>41</v>
      </c>
      <c r="C24" s="36" t="s">
        <v>42</v>
      </c>
      <c r="D24" s="37" t="s">
        <v>43</v>
      </c>
      <c r="E24" s="50" t="s">
        <v>44</v>
      </c>
      <c r="F24" s="26" t="s">
        <v>40</v>
      </c>
      <c r="G24" s="28">
        <f>3500+3000+4500+12000+751952</f>
        <v>774952</v>
      </c>
      <c r="H24" s="48"/>
      <c r="I24" s="28">
        <f t="shared" si="2"/>
        <v>774952</v>
      </c>
    </row>
    <row r="25" spans="2:9" ht="56.25">
      <c r="B25" s="49" t="s">
        <v>45</v>
      </c>
      <c r="C25" s="36" t="s">
        <v>46</v>
      </c>
      <c r="D25" s="37" t="s">
        <v>47</v>
      </c>
      <c r="E25" s="50" t="s">
        <v>48</v>
      </c>
      <c r="F25" s="26" t="s">
        <v>40</v>
      </c>
      <c r="G25" s="28">
        <f>220000</f>
        <v>220000</v>
      </c>
      <c r="H25" s="48"/>
      <c r="I25" s="28">
        <f t="shared" si="2"/>
        <v>220000</v>
      </c>
    </row>
    <row r="26" spans="2:9" ht="56.25">
      <c r="B26" s="49" t="s">
        <v>49</v>
      </c>
      <c r="C26" s="36" t="s">
        <v>50</v>
      </c>
      <c r="D26" s="37" t="s">
        <v>47</v>
      </c>
      <c r="E26" s="50" t="s">
        <v>51</v>
      </c>
      <c r="F26" s="26" t="s">
        <v>40</v>
      </c>
      <c r="G26" s="28">
        <f>6000+171000+87200+3270+30000+1000+1800000+2142000+545000+27500+168000+16000</f>
        <v>4996970</v>
      </c>
      <c r="H26" s="48"/>
      <c r="I26" s="28">
        <f t="shared" si="2"/>
        <v>4996970</v>
      </c>
    </row>
    <row r="27" spans="2:9" ht="18.75">
      <c r="B27" s="22"/>
      <c r="C27" s="23" t="s">
        <v>26</v>
      </c>
      <c r="D27" s="51"/>
      <c r="E27" s="52" t="s">
        <v>27</v>
      </c>
      <c r="F27" s="26"/>
      <c r="G27" s="27">
        <f>G28</f>
        <v>369307</v>
      </c>
      <c r="H27" s="53"/>
      <c r="I27" s="27">
        <f>I28</f>
        <v>369307</v>
      </c>
    </row>
    <row r="28" spans="2:9" ht="56.25">
      <c r="B28" s="49" t="s">
        <v>52</v>
      </c>
      <c r="C28" s="36" t="s">
        <v>53</v>
      </c>
      <c r="D28" s="51" t="s">
        <v>14</v>
      </c>
      <c r="E28" s="50" t="s">
        <v>54</v>
      </c>
      <c r="F28" s="26" t="s">
        <v>40</v>
      </c>
      <c r="G28" s="28">
        <f>20000+10000+80000+259307</f>
        <v>369307</v>
      </c>
      <c r="H28" s="54"/>
      <c r="I28" s="28">
        <f>G28</f>
        <v>369307</v>
      </c>
    </row>
    <row r="29" spans="2:9" ht="56.25">
      <c r="B29" s="22" t="s">
        <v>61</v>
      </c>
      <c r="C29" s="23"/>
      <c r="D29" s="34"/>
      <c r="E29" s="55" t="s">
        <v>21</v>
      </c>
      <c r="F29" s="26"/>
      <c r="G29" s="27">
        <f>G30</f>
        <v>291050</v>
      </c>
      <c r="H29" s="27"/>
      <c r="I29" s="27">
        <f aca="true" t="shared" si="3" ref="I29:I43">G29+H29</f>
        <v>291050</v>
      </c>
    </row>
    <row r="30" spans="2:9" ht="56.25">
      <c r="B30" s="23" t="s">
        <v>62</v>
      </c>
      <c r="C30" s="23"/>
      <c r="D30" s="34"/>
      <c r="E30" s="55" t="s">
        <v>22</v>
      </c>
      <c r="F30" s="26"/>
      <c r="G30" s="28">
        <f>G32+G33</f>
        <v>291050</v>
      </c>
      <c r="H30" s="28"/>
      <c r="I30" s="28">
        <f t="shared" si="3"/>
        <v>291050</v>
      </c>
    </row>
    <row r="31" spans="2:9" ht="37.5">
      <c r="B31" s="22"/>
      <c r="C31" s="23" t="s">
        <v>9</v>
      </c>
      <c r="D31" s="34"/>
      <c r="E31" s="55" t="s">
        <v>23</v>
      </c>
      <c r="F31" s="26"/>
      <c r="G31" s="28">
        <f>G32+G33</f>
        <v>291050</v>
      </c>
      <c r="H31" s="28"/>
      <c r="I31" s="28">
        <f t="shared" si="3"/>
        <v>291050</v>
      </c>
    </row>
    <row r="32" spans="2:9" ht="75">
      <c r="B32" s="56" t="s">
        <v>65</v>
      </c>
      <c r="C32" s="46" t="s">
        <v>63</v>
      </c>
      <c r="D32" s="46" t="s">
        <v>10</v>
      </c>
      <c r="E32" s="47" t="s">
        <v>64</v>
      </c>
      <c r="F32" s="26" t="s">
        <v>66</v>
      </c>
      <c r="G32" s="28">
        <v>130000</v>
      </c>
      <c r="H32" s="33"/>
      <c r="I32" s="28">
        <f t="shared" si="3"/>
        <v>130000</v>
      </c>
    </row>
    <row r="33" spans="2:9" ht="112.5">
      <c r="B33" s="56" t="s">
        <v>70</v>
      </c>
      <c r="C33" s="46" t="s">
        <v>67</v>
      </c>
      <c r="D33" s="57" t="s">
        <v>68</v>
      </c>
      <c r="E33" s="58" t="s">
        <v>69</v>
      </c>
      <c r="F33" s="26" t="s">
        <v>66</v>
      </c>
      <c r="G33" s="28">
        <v>161050</v>
      </c>
      <c r="H33" s="33"/>
      <c r="I33" s="28">
        <f t="shared" si="3"/>
        <v>161050</v>
      </c>
    </row>
    <row r="34" spans="2:9" ht="56.25">
      <c r="B34" s="22" t="s">
        <v>78</v>
      </c>
      <c r="C34" s="23"/>
      <c r="D34" s="23"/>
      <c r="E34" s="59" t="s">
        <v>79</v>
      </c>
      <c r="F34" s="26"/>
      <c r="G34" s="27">
        <f>G35</f>
        <v>338142</v>
      </c>
      <c r="H34" s="33"/>
      <c r="I34" s="27">
        <f>G34+H34</f>
        <v>338142</v>
      </c>
    </row>
    <row r="35" spans="2:9" ht="56.25">
      <c r="B35" s="22" t="s">
        <v>80</v>
      </c>
      <c r="C35" s="23"/>
      <c r="D35" s="23"/>
      <c r="E35" s="59" t="s">
        <v>81</v>
      </c>
      <c r="F35" s="26"/>
      <c r="G35" s="27">
        <f>G36</f>
        <v>338142</v>
      </c>
      <c r="H35" s="33"/>
      <c r="I35" s="27">
        <f>G35+H35</f>
        <v>338142</v>
      </c>
    </row>
    <row r="36" spans="2:9" ht="18.75">
      <c r="B36" s="22"/>
      <c r="C36" s="23" t="s">
        <v>34</v>
      </c>
      <c r="D36" s="44"/>
      <c r="E36" s="29" t="s">
        <v>35</v>
      </c>
      <c r="F36" s="26"/>
      <c r="G36" s="27">
        <f>G37</f>
        <v>338142</v>
      </c>
      <c r="H36" s="33"/>
      <c r="I36" s="27">
        <f>I37</f>
        <v>338142</v>
      </c>
    </row>
    <row r="37" spans="2:9" ht="93.75">
      <c r="B37" s="22" t="s">
        <v>82</v>
      </c>
      <c r="C37" s="44" t="s">
        <v>83</v>
      </c>
      <c r="D37" s="44" t="s">
        <v>43</v>
      </c>
      <c r="E37" s="43" t="s">
        <v>84</v>
      </c>
      <c r="F37" s="60" t="s">
        <v>109</v>
      </c>
      <c r="G37" s="61">
        <v>338142</v>
      </c>
      <c r="H37" s="33"/>
      <c r="I37" s="28">
        <f>G37+H37</f>
        <v>338142</v>
      </c>
    </row>
    <row r="38" spans="2:9" ht="56.25">
      <c r="B38" s="22" t="s">
        <v>11</v>
      </c>
      <c r="C38" s="23"/>
      <c r="D38" s="34"/>
      <c r="E38" s="52" t="s">
        <v>24</v>
      </c>
      <c r="F38" s="26"/>
      <c r="G38" s="62">
        <f>G39</f>
        <v>887282</v>
      </c>
      <c r="H38" s="27"/>
      <c r="I38" s="27">
        <f t="shared" si="3"/>
        <v>887282</v>
      </c>
    </row>
    <row r="39" spans="2:9" ht="56.25">
      <c r="B39" s="22">
        <v>1110000</v>
      </c>
      <c r="C39" s="23"/>
      <c r="D39" s="34"/>
      <c r="E39" s="52" t="s">
        <v>25</v>
      </c>
      <c r="F39" s="26"/>
      <c r="G39" s="63">
        <f>G40+G42</f>
        <v>887282</v>
      </c>
      <c r="H39" s="28"/>
      <c r="I39" s="28">
        <f t="shared" si="3"/>
        <v>887282</v>
      </c>
    </row>
    <row r="40" spans="2:9" ht="37.5">
      <c r="B40" s="22"/>
      <c r="C40" s="44" t="s">
        <v>71</v>
      </c>
      <c r="D40" s="44"/>
      <c r="E40" s="59" t="s">
        <v>72</v>
      </c>
      <c r="F40" s="26"/>
      <c r="G40" s="63">
        <f>G41</f>
        <v>32200</v>
      </c>
      <c r="H40" s="28"/>
      <c r="I40" s="28">
        <f t="shared" si="3"/>
        <v>32200</v>
      </c>
    </row>
    <row r="41" spans="2:9" ht="37.5">
      <c r="B41" s="22">
        <v>1113132</v>
      </c>
      <c r="C41" s="46" t="s">
        <v>73</v>
      </c>
      <c r="D41" s="46" t="s">
        <v>74</v>
      </c>
      <c r="E41" s="47" t="s">
        <v>75</v>
      </c>
      <c r="F41" s="64" t="s">
        <v>76</v>
      </c>
      <c r="G41" s="63">
        <v>32200</v>
      </c>
      <c r="H41" s="28"/>
      <c r="I41" s="28">
        <f t="shared" si="3"/>
        <v>32200</v>
      </c>
    </row>
    <row r="42" spans="2:9" ht="18.75">
      <c r="B42" s="22"/>
      <c r="C42" s="23" t="s">
        <v>26</v>
      </c>
      <c r="D42" s="34"/>
      <c r="E42" s="52" t="s">
        <v>27</v>
      </c>
      <c r="F42" s="26"/>
      <c r="G42" s="62">
        <f>G43</f>
        <v>855082</v>
      </c>
      <c r="H42" s="27"/>
      <c r="I42" s="27">
        <f t="shared" si="3"/>
        <v>855082</v>
      </c>
    </row>
    <row r="43" spans="2:9" ht="56.25">
      <c r="B43" s="45" t="s">
        <v>12</v>
      </c>
      <c r="C43" s="56" t="s">
        <v>13</v>
      </c>
      <c r="D43" s="51" t="s">
        <v>14</v>
      </c>
      <c r="E43" s="65" t="s">
        <v>15</v>
      </c>
      <c r="F43" s="26" t="s">
        <v>77</v>
      </c>
      <c r="G43" s="63">
        <v>855082</v>
      </c>
      <c r="H43" s="33"/>
      <c r="I43" s="28">
        <f t="shared" si="3"/>
        <v>855082</v>
      </c>
    </row>
    <row r="44" spans="2:13" ht="16.5" customHeight="1">
      <c r="B44" s="66"/>
      <c r="C44" s="66"/>
      <c r="D44" s="66"/>
      <c r="E44" s="67" t="s">
        <v>2</v>
      </c>
      <c r="F44" s="68"/>
      <c r="G44" s="27">
        <f>G38+G34+G29+G20+G10+G6</f>
        <v>20341805</v>
      </c>
      <c r="H44" s="27"/>
      <c r="I44" s="27">
        <f>I38+I34+I29+I20+I10+I6</f>
        <v>20341805</v>
      </c>
      <c r="M44" s="10"/>
    </row>
    <row r="45" spans="2:9" ht="33.75" customHeight="1">
      <c r="B45" s="69"/>
      <c r="C45" s="69"/>
      <c r="D45" s="69"/>
      <c r="E45" s="70"/>
      <c r="F45" s="71"/>
      <c r="G45" s="71"/>
      <c r="H45" s="71"/>
      <c r="I45" s="71"/>
    </row>
    <row r="46" spans="2:9" ht="18.75">
      <c r="B46" s="72" t="s">
        <v>110</v>
      </c>
      <c r="C46" s="72"/>
      <c r="D46" s="72"/>
      <c r="E46" s="73"/>
      <c r="F46" s="73"/>
      <c r="G46" s="72" t="s">
        <v>108</v>
      </c>
      <c r="H46" s="73"/>
      <c r="I46" s="73"/>
    </row>
    <row r="47" spans="2:17" ht="19.5" customHeight="1">
      <c r="B47" s="74"/>
      <c r="C47" s="74"/>
      <c r="D47" s="74"/>
      <c r="E47" s="74"/>
      <c r="F47" s="74"/>
      <c r="G47" s="74"/>
      <c r="H47" s="74"/>
      <c r="I47" s="74"/>
      <c r="J47" s="8"/>
      <c r="K47" s="8"/>
      <c r="L47" s="8"/>
      <c r="M47" s="8"/>
      <c r="N47" s="8"/>
      <c r="O47" s="8"/>
      <c r="P47" s="8"/>
      <c r="Q47" s="8"/>
    </row>
    <row r="48" ht="16.5">
      <c r="E48" s="9"/>
    </row>
  </sheetData>
  <sheetProtection/>
  <mergeCells count="4">
    <mergeCell ref="B47:I47"/>
    <mergeCell ref="B1:I1"/>
    <mergeCell ref="B3:I3"/>
    <mergeCell ref="H2:I2"/>
  </mergeCells>
  <printOptions horizontalCentered="1"/>
  <pageMargins left="0.5118110236220472" right="0.5118110236220472" top="0.9448818897637796" bottom="0.6299212598425197" header="0.35433070866141736" footer="0.35433070866141736"/>
  <pageSetup fitToHeight="32" horizontalDpi="600" verticalDpi="600" orientation="landscape" paperSize="9" scale="62" r:id="rId1"/>
  <headerFooter alignWithMargins="0">
    <oddFooter>&amp;R&amp;P</oddFooter>
  </headerFooter>
  <colBreaks count="1" manualBreakCount="1">
    <brk id="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2017-12-19T13:28:21Z</cp:lastPrinted>
  <dcterms:created xsi:type="dcterms:W3CDTF">2014-01-17T10:52:16Z</dcterms:created>
  <dcterms:modified xsi:type="dcterms:W3CDTF">2017-12-19T13:59:27Z</dcterms:modified>
  <cp:category/>
  <cp:version/>
  <cp:contentType/>
  <cp:contentStatus/>
</cp:coreProperties>
</file>