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'дод.4'!$A$1:$J$66</definedName>
  </definedNames>
  <calcPr fullCalcOnLoad="1"/>
</workbook>
</file>

<file path=xl/sharedStrings.xml><?xml version="1.0" encoding="utf-8"?>
<sst xmlns="http://schemas.openxmlformats.org/spreadsheetml/2006/main" count="228" uniqueCount="157">
  <si>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</si>
  <si>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</si>
  <si>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</si>
  <si>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</si>
  <si>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</si>
  <si>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</si>
  <si>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</si>
  <si>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</si>
  <si>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0117420</t>
  </si>
  <si>
    <t>7420</t>
  </si>
  <si>
    <t>0490</t>
  </si>
  <si>
    <t>Програма стабілізації та соціально-економічного розвитку територій</t>
  </si>
  <si>
    <t>0300000</t>
  </si>
  <si>
    <t>0317420</t>
  </si>
  <si>
    <t>1500000</t>
  </si>
  <si>
    <t>1513202</t>
  </si>
  <si>
    <t>3202</t>
  </si>
  <si>
    <t>1030</t>
  </si>
  <si>
    <t>Фінансова підтримка громадських організацій інвалідів і ветеранів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</si>
  <si>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</si>
  <si>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</si>
  <si>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</si>
  <si>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</si>
  <si>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</si>
  <si>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Програма висвітлення діяльності Красноградської районної державної адміністрації та Красноградської районної ради газетою "Вісті Красноградщини" і телерадіокомпанією Красноградщини "Центр"      на 2017 рік</t>
  </si>
  <si>
    <t>Комплексна програма розвитку фізичної культури та спорту в Красноградському районі на 2017 рік</t>
  </si>
  <si>
    <t xml:space="preserve">Програма соціального захисту населення Красноградського району на 2017 рік 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</si>
  <si>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</si>
  <si>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</si>
  <si>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</si>
  <si>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</si>
  <si>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</si>
  <si>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0310000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</si>
  <si>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</si>
  <si>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</si>
  <si>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</si>
  <si>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</si>
  <si>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0316051</t>
  </si>
  <si>
    <t>6051</t>
  </si>
  <si>
    <t>0620</t>
  </si>
  <si>
    <t>Забезпечення функціонування теплових мереж</t>
  </si>
  <si>
    <t>0316052</t>
  </si>
  <si>
    <t>6052</t>
  </si>
  <si>
    <t>Забезпечення функціонування водопровідно-каналізаційного господарства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</si>
  <si>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</si>
  <si>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</si>
  <si>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0316310</t>
  </si>
  <si>
    <t>6310</t>
  </si>
  <si>
    <t>Реалізація заходів щодо інвестиційного розвитку території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</si>
  <si>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</si>
  <si>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</si>
  <si>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</si>
  <si>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</si>
  <si>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</si>
  <si>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</si>
  <si>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</si>
  <si>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</si>
  <si>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0312214</t>
  </si>
  <si>
    <t>2214</t>
  </si>
  <si>
    <t>0763</t>
  </si>
  <si>
    <t>Забезпечення централізованих заходів з лікування хворих на цукровий та нецукровий діабет</t>
  </si>
  <si>
    <t>Програма удосконалення медичної допомоги мешканція Красноградського району а рамках єдиного медичного простору на 2017-2020 роки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</si>
  <si>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</si>
  <si>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</si>
  <si>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</si>
  <si>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</si>
  <si>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</si>
  <si>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</si>
  <si>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</si>
  <si>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1170</t>
  </si>
  <si>
    <t>0990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</si>
  <si>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</si>
  <si>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</si>
  <si>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</si>
  <si>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</si>
  <si>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</si>
  <si>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</si>
  <si>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</si>
  <si>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</si>
  <si>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6330</t>
  </si>
  <si>
    <t>Проведення невідкладних відновлювальних робіт, будівництво та реконструкція загальноосвітніх навчальних закладів</t>
  </si>
  <si>
    <t>1000000</t>
  </si>
  <si>
    <t>Відділ освіти районної державної адміністрації (головний розпорядник)</t>
  </si>
  <si>
    <t>1010000</t>
  </si>
  <si>
    <t>Відділ освіти районної державної адміністрації (відповідальний виконавець)</t>
  </si>
  <si>
    <t>1011020</t>
  </si>
  <si>
    <t>1011090</t>
  </si>
  <si>
    <t>1011170</t>
  </si>
  <si>
    <t>1011190</t>
  </si>
  <si>
    <t>1011200</t>
  </si>
  <si>
    <t>1011210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</si>
  <si>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</si>
  <si>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</si>
  <si>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1016330</t>
  </si>
  <si>
    <t>1015031</t>
  </si>
  <si>
    <t>5031</t>
  </si>
  <si>
    <t>Утримання та навчально-тренувальна робота комунальних дитячо-юнацьких спортивних шкіл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</si>
  <si>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</si>
  <si>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</si>
  <si>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</si>
  <si>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</si>
  <si>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</si>
  <si>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</si>
  <si>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7600000</t>
  </si>
  <si>
    <t>Фінансове управління  районної державної адміністрації (головний розпорядник)</t>
  </si>
  <si>
    <t>7610000</t>
  </si>
  <si>
    <t>Фінансове управління  районної державної адміністрації (відповідальний виконавець)</t>
  </si>
  <si>
    <t>7618370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</si>
  <si>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</si>
  <si>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</si>
  <si>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</si>
  <si>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2400000</t>
  </si>
  <si>
    <t>Сектор культури і туризму  районної державної адміністрації (головний розпорядник)</t>
  </si>
  <si>
    <t>2410000</t>
  </si>
  <si>
    <t>Сектор культури і туризму  районної державної адміністрації (відповідальний виконавець)</t>
  </si>
  <si>
    <t>2414090</t>
  </si>
  <si>
    <t>4090</t>
  </si>
  <si>
    <t>0828</t>
  </si>
  <si>
    <t>Палаци i будинки культури, клуби та iншi заклади клубного типу</t>
  </si>
  <si>
    <t>Програма розвитку культури у Красноградському районі на 2014-2018 роки</t>
  </si>
  <si>
    <t>Програма економічного і соціального розвитку Красноградського району на 2017 рік</t>
  </si>
  <si>
    <t>0316130</t>
  </si>
  <si>
    <t>Програма оснащення наявного житлового фонду Красноградського району засобами обліку та регулювання споживання теплової енергії на 2017 рік</t>
  </si>
  <si>
    <t>1513400</t>
  </si>
  <si>
    <t>Інші видатки на соціальний захист населення</t>
  </si>
  <si>
    <t>Інші заходи в галузі охорони здоров'я</t>
  </si>
  <si>
    <t>Музеї і виставки</t>
  </si>
  <si>
    <t>Бібліотеки</t>
  </si>
  <si>
    <t>0824</t>
  </si>
  <si>
    <t>0825</t>
  </si>
  <si>
    <t>Утримання центрів соціальних служб для сім'ї, дітей та молоді</t>
  </si>
  <si>
    <t>Питна вода Красноградського району на 2012-2020 роки</t>
  </si>
  <si>
    <t>Програма підтримки діяльності Красноградського районного суду Харківської області на 2017-2018 роки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</si>
  <si>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К.Фролов</t>
  </si>
  <si>
    <t>3142</t>
  </si>
  <si>
    <t>Утримання клубів підлітків за місцем проживання</t>
  </si>
  <si>
    <t>Районна програма "Молодь Красноградщини" на 2016-2020 роки</t>
  </si>
  <si>
    <t>Інші субвенції</t>
  </si>
  <si>
    <t>5041</t>
  </si>
  <si>
    <t>Утримання комунальних спортивних споруд</t>
  </si>
  <si>
    <t>7500000</t>
  </si>
  <si>
    <t>7510000</t>
  </si>
  <si>
    <t>7517420</t>
  </si>
  <si>
    <t>Фінансовий орган районної державної адміністрації (головний розпорядник)</t>
  </si>
  <si>
    <t>Фінансовий орган районної державної адміністрації (відповідальний виконавець)</t>
  </si>
  <si>
    <t>Програма інформатизації Красноградського району на 2014-2018 роки</t>
  </si>
  <si>
    <t>Програма забезпечення належного функціонування системи надання адміністративних послуг у Красноградському районі</t>
  </si>
  <si>
    <t>1011220</t>
  </si>
  <si>
    <t>0621</t>
  </si>
  <si>
    <t>Програма модернізації систем централізованого теплопостачання м.Красноград та сіл Красноградського району по забезпеченню скорочення споживання природного газу та його заміщенню на інші види палива на 2014-2017 роки</t>
  </si>
  <si>
    <t>Інші освітні програми</t>
  </si>
  <si>
    <t>Перелік програм, які фінансуватимуться за рахунок коштів
районного бюджету  у 2017 році</t>
  </si>
  <si>
    <t>Програма висвітлення діяльності Красноградської районної державної адміністрації та Красноградської районної ради газетою "Вісті Красноградщини" і телерадіокомпанією Красноградщини "Центр" на 2017 рік</t>
  </si>
  <si>
    <t>1070</t>
  </si>
  <si>
    <t>Компенсаційні виплати на пільговий проїзд автомобільним транспортом окремих категорій громадян</t>
  </si>
  <si>
    <t>Програма розвитку дорожньої інфраструктури і фінансування робіт, повязпних із ремонтом та утриманням доріг загального користування Красноградського району на 2017 рік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</si>
  <si>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23 грудня 2016 року № 326-VIІ                                                  (XVI позачергова сесія VIІ скликання)                                                     в редакції рішення районної ради                                            від 03 серпня 2017 року № 476-VIІ                                                             (XХV 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</si>
</sst>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49" fontId="18" fillId="0" borderId="12" xfId="0" applyNumberFormat="1" applyFont="1" applyBorder="1" applyAlignment="1">
      <alignment horizontal="center" vertical="center" wrapText="1"/>
    </xf>
    <xf numFmtId="192" fontId="30" fillId="0" borderId="12" xfId="95" applyNumberFormat="1" applyFont="1" applyBorder="1" applyAlignment="1">
      <alignment horizontal="center" vertical="center"/>
      <protection/>
    </xf>
    <xf numFmtId="0" fontId="30" fillId="0" borderId="12" xfId="0" applyFont="1" applyFill="1" applyBorder="1" applyAlignment="1" quotePrefix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 quotePrefix="1">
      <alignment horizontal="center" vertical="center" wrapText="1"/>
    </xf>
    <xf numFmtId="0" fontId="29" fillId="0" borderId="12" xfId="0" applyFont="1" applyFill="1" applyBorder="1" applyAlignment="1" quotePrefix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 quotePrefix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 quotePrefix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 quotePrefix="1">
      <alignment horizontal="center" vertical="center" wrapText="1"/>
    </xf>
    <xf numFmtId="2" fontId="18" fillId="0" borderId="12" xfId="0" applyNumberFormat="1" applyFont="1" applyBorder="1" applyAlignment="1" quotePrefix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192" fontId="29" fillId="0" borderId="12" xfId="95" applyNumberFormat="1" applyFont="1" applyBorder="1" applyAlignment="1">
      <alignment horizontal="center" vertical="center"/>
      <protection/>
    </xf>
    <xf numFmtId="2" fontId="18" fillId="0" borderId="12" xfId="107" applyNumberFormat="1" applyFont="1" applyFill="1" applyBorder="1" applyAlignment="1" quotePrefix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/>
      <protection/>
    </xf>
    <xf numFmtId="2" fontId="18" fillId="0" borderId="12" xfId="108" applyNumberFormat="1" applyFont="1" applyFill="1" applyBorder="1" applyAlignment="1">
      <alignment horizontal="center" vertical="center" wrapText="1"/>
      <protection/>
    </xf>
    <xf numFmtId="2" fontId="18" fillId="0" borderId="12" xfId="0" applyNumberFormat="1" applyFont="1" applyFill="1" applyBorder="1" applyAlignment="1" quotePrefix="1">
      <alignment horizontal="center" vertical="center" wrapText="1"/>
    </xf>
    <xf numFmtId="2" fontId="18" fillId="0" borderId="12" xfId="110" applyNumberFormat="1" applyFont="1" applyFill="1" applyBorder="1" applyAlignment="1">
      <alignment horizontal="center" vertical="center" wrapText="1"/>
      <protection/>
    </xf>
    <xf numFmtId="192" fontId="30" fillId="0" borderId="12" xfId="95" applyNumberFormat="1" applyFont="1" applyFill="1" applyBorder="1" applyAlignment="1">
      <alignment horizontal="center" vertical="center"/>
      <protection/>
    </xf>
    <xf numFmtId="2" fontId="24" fillId="0" borderId="12" xfId="0" applyNumberFormat="1" applyFont="1" applyFill="1" applyBorder="1" applyAlignment="1">
      <alignment horizontal="center" vertical="center" wrapText="1"/>
    </xf>
    <xf numFmtId="2" fontId="18" fillId="0" borderId="12" xfId="109" applyNumberFormat="1" applyFont="1" applyFill="1" applyBorder="1" applyAlignment="1">
      <alignment horizontal="center" vertical="center" wrapText="1"/>
      <protection/>
    </xf>
    <xf numFmtId="2" fontId="18" fillId="0" borderId="12" xfId="104" applyNumberFormat="1" applyFont="1" applyFill="1" applyBorder="1" applyAlignment="1">
      <alignment horizontal="center" vertical="center" wrapText="1"/>
      <protection/>
    </xf>
    <xf numFmtId="2" fontId="18" fillId="0" borderId="12" xfId="105" applyNumberFormat="1" applyFont="1" applyFill="1" applyBorder="1" applyAlignment="1">
      <alignment horizontal="center" vertical="center" wrapText="1"/>
      <protection/>
    </xf>
    <xf numFmtId="192" fontId="29" fillId="0" borderId="12" xfId="95" applyNumberFormat="1" applyFont="1" applyBorder="1" applyAlignment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 wrapText="1"/>
      <protection/>
    </xf>
    <xf numFmtId="192" fontId="29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Fill="1" applyBorder="1" applyAlignment="1" quotePrefix="1">
      <alignment horizontal="center" vertical="center" wrapText="1"/>
    </xf>
    <xf numFmtId="0" fontId="29" fillId="26" borderId="12" xfId="0" applyFont="1" applyFill="1" applyBorder="1" applyAlignment="1" quotePrefix="1">
      <alignment horizontal="center" vertical="center" wrapText="1"/>
    </xf>
    <xf numFmtId="2" fontId="29" fillId="26" borderId="12" xfId="0" applyNumberFormat="1" applyFont="1" applyFill="1" applyBorder="1" applyAlignment="1" quotePrefix="1">
      <alignment horizontal="center" vertical="center" wrapText="1"/>
    </xf>
    <xf numFmtId="192" fontId="29" fillId="26" borderId="12" xfId="95" applyNumberFormat="1" applyFont="1" applyFill="1" applyBorder="1" applyAlignment="1">
      <alignment horizontal="center" vertical="center" wrapText="1"/>
      <protection/>
    </xf>
    <xf numFmtId="192" fontId="29" fillId="26" borderId="12" xfId="95" applyNumberFormat="1" applyFont="1" applyFill="1" applyBorder="1" applyAlignment="1">
      <alignment horizontal="center" vertical="center"/>
      <protection/>
    </xf>
    <xf numFmtId="2" fontId="29" fillId="26" borderId="12" xfId="0" applyNumberFormat="1" applyFont="1" applyFill="1" applyBorder="1" applyAlignment="1">
      <alignment horizontal="center" vertical="center" wrapText="1"/>
    </xf>
    <xf numFmtId="0" fontId="24" fillId="26" borderId="12" xfId="0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49" fontId="29" fillId="26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 quotePrefix="1">
      <alignment horizontal="center" vertical="center" wrapText="1"/>
    </xf>
    <xf numFmtId="192" fontId="18" fillId="0" borderId="12" xfId="0" applyNumberFormat="1" applyFont="1" applyFill="1" applyBorder="1" applyAlignment="1" quotePrefix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5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26" borderId="0" xfId="0" applyNumberFormat="1" applyFont="1" applyFill="1" applyAlignment="1" applyProtection="1">
      <alignment/>
      <protection/>
    </xf>
    <xf numFmtId="0" fontId="24" fillId="26" borderId="0" xfId="0" applyFont="1" applyFill="1" applyAlignment="1">
      <alignment/>
    </xf>
    <xf numFmtId="49" fontId="24" fillId="0" borderId="12" xfId="0" applyNumberFormat="1" applyFont="1" applyFill="1" applyBorder="1" applyAlignment="1" quotePrefix="1">
      <alignment horizontal="center" vertical="center" wrapText="1"/>
    </xf>
    <xf numFmtId="0" fontId="18" fillId="0" borderId="12" xfId="0" applyFont="1" applyBorder="1" applyAlignment="1" quotePrefix="1">
      <alignment horizontal="center" vertical="center" wrapText="1"/>
    </xf>
    <xf numFmtId="2" fontId="18" fillId="0" borderId="12" xfId="0" applyNumberFormat="1" applyFont="1" applyFill="1" applyBorder="1" applyAlignment="1" quotePrefix="1">
      <alignment vertical="center" wrapText="1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vertical="center" wrapText="1"/>
    </xf>
    <xf numFmtId="4" fontId="24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Alignment="1" applyProtection="1">
      <alignment horizontal="right" vertical="center" wrapText="1"/>
      <protection/>
    </xf>
    <xf numFmtId="0" fontId="24" fillId="0" borderId="16" xfId="0" applyFont="1" applyBorder="1" applyAlignment="1">
      <alignment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1" xfId="104"/>
    <cellStyle name="Обычный 13" xfId="105"/>
    <cellStyle name="Обычный 2" xfId="106"/>
    <cellStyle name="Обычный 3" xfId="107"/>
    <cellStyle name="Обычный 5" xfId="108"/>
    <cellStyle name="Обычный 6" xfId="109"/>
    <cellStyle name="Обычный 7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60" zoomScaleNormal="60" zoomScaleSheetLayoutView="75" zoomScalePageLayoutView="0" workbookViewId="0" topLeftCell="B1">
      <selection activeCell="G2" sqref="G2:I2"/>
    </sheetView>
  </sheetViews>
  <sheetFormatPr defaultColWidth="9.16015625" defaultRowHeight="12.75"/>
  <cols>
    <col min="1" max="1" width="3.83203125" style="1" hidden="1" customWidth="1"/>
    <col min="2" max="2" width="24.83203125" style="1" customWidth="1"/>
    <col min="3" max="3" width="21" style="1" customWidth="1"/>
    <col min="4" max="4" width="14.83203125" style="1" customWidth="1"/>
    <col min="5" max="5" width="54" style="1" customWidth="1"/>
    <col min="6" max="6" width="47.33203125" style="1" customWidth="1"/>
    <col min="7" max="7" width="17" style="1" customWidth="1"/>
    <col min="8" max="8" width="18.83203125" style="1" customWidth="1"/>
    <col min="9" max="9" width="26.16015625" style="1" customWidth="1"/>
    <col min="10" max="10" width="3.5" style="2" hidden="1" customWidth="1"/>
    <col min="11" max="11" width="9.16015625" style="2" customWidth="1"/>
    <col min="12" max="13" width="14.66015625" style="2" bestFit="1" customWidth="1"/>
    <col min="14" max="16384" width="9.16015625" style="2" customWidth="1"/>
  </cols>
  <sheetData>
    <row r="1" spans="2:9" ht="13.5" customHeight="1">
      <c r="B1" s="71"/>
      <c r="C1" s="71"/>
      <c r="D1" s="71"/>
      <c r="E1" s="71"/>
      <c r="F1" s="71"/>
      <c r="G1" s="71"/>
      <c r="H1" s="71"/>
      <c r="I1" s="71"/>
    </row>
    <row r="2" spans="6:9" ht="188.25" customHeight="1">
      <c r="F2" s="52"/>
      <c r="G2" s="73" t="s">
        <v>156</v>
      </c>
      <c r="H2" s="73"/>
      <c r="I2" s="73"/>
    </row>
    <row r="3" spans="2:9" ht="39.75" customHeight="1">
      <c r="B3" s="72" t="s">
        <v>151</v>
      </c>
      <c r="C3" s="72"/>
      <c r="D3" s="72"/>
      <c r="E3" s="72"/>
      <c r="F3" s="72"/>
      <c r="G3" s="72"/>
      <c r="H3" s="72"/>
      <c r="I3" s="72"/>
    </row>
    <row r="4" spans="2:9" ht="15.75">
      <c r="B4" s="53"/>
      <c r="C4" s="53"/>
      <c r="D4" s="53"/>
      <c r="E4" s="53"/>
      <c r="F4" s="54"/>
      <c r="G4" s="54"/>
      <c r="H4" s="55"/>
      <c r="I4" s="56" t="s">
        <v>4</v>
      </c>
    </row>
    <row r="5" spans="1:9" ht="99.75" customHeight="1">
      <c r="A5" s="57"/>
      <c r="B5" s="11" t="s">
        <v>97</v>
      </c>
      <c r="C5" s="11" t="s">
        <v>98</v>
      </c>
      <c r="D5" s="12" t="s">
        <v>99</v>
      </c>
      <c r="E5" s="13" t="s">
        <v>5</v>
      </c>
      <c r="F5" s="14" t="s">
        <v>6</v>
      </c>
      <c r="G5" s="12" t="s">
        <v>0</v>
      </c>
      <c r="H5" s="14" t="s">
        <v>1</v>
      </c>
      <c r="I5" s="14" t="s">
        <v>3</v>
      </c>
    </row>
    <row r="6" spans="2:9" ht="48" customHeight="1">
      <c r="B6" s="5" t="s">
        <v>7</v>
      </c>
      <c r="C6" s="6"/>
      <c r="D6" s="3"/>
      <c r="E6" s="24" t="s">
        <v>27</v>
      </c>
      <c r="F6" s="37"/>
      <c r="G6" s="4">
        <f>G8</f>
        <v>230000</v>
      </c>
      <c r="H6" s="4">
        <f>H7</f>
        <v>0</v>
      </c>
      <c r="I6" s="4">
        <f>G6+H6</f>
        <v>230000</v>
      </c>
    </row>
    <row r="7" spans="2:9" ht="48" customHeight="1">
      <c r="B7" s="6" t="s">
        <v>29</v>
      </c>
      <c r="C7" s="6"/>
      <c r="D7" s="3"/>
      <c r="E7" s="24" t="s">
        <v>28</v>
      </c>
      <c r="F7" s="37"/>
      <c r="G7" s="4">
        <v>230000</v>
      </c>
      <c r="H7" s="4">
        <f>H8</f>
        <v>0</v>
      </c>
      <c r="I7" s="4">
        <f>G7+H7</f>
        <v>230000</v>
      </c>
    </row>
    <row r="8" spans="2:9" ht="116.25" customHeight="1">
      <c r="B8" s="8" t="s">
        <v>8</v>
      </c>
      <c r="C8" s="9" t="s">
        <v>9</v>
      </c>
      <c r="D8" s="10" t="s">
        <v>10</v>
      </c>
      <c r="E8" s="25" t="s">
        <v>11</v>
      </c>
      <c r="F8" s="38" t="s">
        <v>152</v>
      </c>
      <c r="G8" s="26">
        <v>230000</v>
      </c>
      <c r="H8" s="58"/>
      <c r="I8" s="26">
        <f>G8+H8</f>
        <v>230000</v>
      </c>
    </row>
    <row r="9" spans="2:9" ht="48" customHeight="1">
      <c r="B9" s="5" t="s">
        <v>12</v>
      </c>
      <c r="C9" s="6"/>
      <c r="D9" s="21"/>
      <c r="E9" s="27" t="s">
        <v>30</v>
      </c>
      <c r="F9" s="37"/>
      <c r="G9" s="4">
        <f>G10</f>
        <v>6873897</v>
      </c>
      <c r="H9" s="4">
        <f>H10</f>
        <v>26211596</v>
      </c>
      <c r="I9" s="4">
        <f>G9+H9</f>
        <v>33085493</v>
      </c>
    </row>
    <row r="10" spans="2:9" ht="48" customHeight="1">
      <c r="B10" s="6" t="s">
        <v>32</v>
      </c>
      <c r="C10" s="6"/>
      <c r="D10" s="21"/>
      <c r="E10" s="27" t="s">
        <v>31</v>
      </c>
      <c r="F10" s="37"/>
      <c r="G10" s="4">
        <f>G11+G12+G14+G16+G18+G19+G21+G22+G17+G20+G13+G15</f>
        <v>6873897</v>
      </c>
      <c r="H10" s="4">
        <f>H11+H12+H14+H16+H18+H19+H21+H22+H17+H20+H13+H15</f>
        <v>26211596</v>
      </c>
      <c r="I10" s="4">
        <f>I11+I12+I14+I16+I18+I19+I21+I22+I17+I20+I13+I15</f>
        <v>33085493</v>
      </c>
    </row>
    <row r="11" spans="2:9" ht="120.75" customHeight="1">
      <c r="B11" s="8" t="s">
        <v>13</v>
      </c>
      <c r="C11" s="9" t="s">
        <v>9</v>
      </c>
      <c r="D11" s="10" t="s">
        <v>10</v>
      </c>
      <c r="E11" s="25" t="s">
        <v>11</v>
      </c>
      <c r="F11" s="38" t="s">
        <v>24</v>
      </c>
      <c r="G11" s="26">
        <v>349800</v>
      </c>
      <c r="H11" s="4"/>
      <c r="I11" s="26">
        <f aca="true" t="shared" si="0" ref="I11:I25">G11+H11</f>
        <v>349800</v>
      </c>
    </row>
    <row r="12" spans="1:9" s="60" customFormat="1" ht="98.25" customHeight="1">
      <c r="A12" s="59"/>
      <c r="B12" s="41" t="s">
        <v>49</v>
      </c>
      <c r="C12" s="41" t="s">
        <v>50</v>
      </c>
      <c r="D12" s="42" t="s">
        <v>51</v>
      </c>
      <c r="E12" s="42" t="s">
        <v>52</v>
      </c>
      <c r="F12" s="43" t="s">
        <v>61</v>
      </c>
      <c r="G12" s="44">
        <v>706876</v>
      </c>
      <c r="H12" s="44">
        <v>5051385</v>
      </c>
      <c r="I12" s="44">
        <f t="shared" si="0"/>
        <v>5758261</v>
      </c>
    </row>
    <row r="13" spans="1:9" s="60" customFormat="1" ht="98.25" customHeight="1">
      <c r="A13" s="59"/>
      <c r="B13" s="41" t="s">
        <v>49</v>
      </c>
      <c r="C13" s="41">
        <v>2010</v>
      </c>
      <c r="D13" s="48" t="s">
        <v>51</v>
      </c>
      <c r="E13" s="42" t="s">
        <v>52</v>
      </c>
      <c r="F13" s="38" t="s">
        <v>120</v>
      </c>
      <c r="G13" s="44"/>
      <c r="H13" s="44">
        <v>200000</v>
      </c>
      <c r="I13" s="44">
        <f>G13+H13</f>
        <v>200000</v>
      </c>
    </row>
    <row r="14" spans="1:9" s="60" customFormat="1" ht="98.25" customHeight="1">
      <c r="A14" s="59"/>
      <c r="B14" s="41" t="s">
        <v>53</v>
      </c>
      <c r="C14" s="41" t="s">
        <v>54</v>
      </c>
      <c r="D14" s="42" t="s">
        <v>55</v>
      </c>
      <c r="E14" s="42" t="s">
        <v>56</v>
      </c>
      <c r="F14" s="43" t="s">
        <v>61</v>
      </c>
      <c r="G14" s="44">
        <v>2126463</v>
      </c>
      <c r="H14" s="44">
        <v>1183041</v>
      </c>
      <c r="I14" s="44">
        <f>G14+H14</f>
        <v>3309504</v>
      </c>
    </row>
    <row r="15" spans="1:9" s="60" customFormat="1" ht="98.25" customHeight="1">
      <c r="A15" s="59"/>
      <c r="B15" s="41" t="s">
        <v>53</v>
      </c>
      <c r="C15" s="41">
        <v>2180</v>
      </c>
      <c r="D15" s="48" t="s">
        <v>55</v>
      </c>
      <c r="E15" s="42" t="s">
        <v>56</v>
      </c>
      <c r="F15" s="38" t="s">
        <v>120</v>
      </c>
      <c r="G15" s="44"/>
      <c r="H15" s="44">
        <v>600000</v>
      </c>
      <c r="I15" s="44">
        <f>G15+H15</f>
        <v>600000</v>
      </c>
    </row>
    <row r="16" spans="2:9" ht="98.25" customHeight="1">
      <c r="B16" s="15" t="s">
        <v>57</v>
      </c>
      <c r="C16" s="15" t="s">
        <v>58</v>
      </c>
      <c r="D16" s="17" t="s">
        <v>59</v>
      </c>
      <c r="E16" s="17" t="s">
        <v>60</v>
      </c>
      <c r="F16" s="38" t="s">
        <v>61</v>
      </c>
      <c r="G16" s="28">
        <v>836700</v>
      </c>
      <c r="H16" s="28"/>
      <c r="I16" s="28">
        <f t="shared" si="0"/>
        <v>836700</v>
      </c>
    </row>
    <row r="17" spans="2:9" ht="98.25" customHeight="1">
      <c r="B17" s="15">
        <v>312220</v>
      </c>
      <c r="C17" s="15">
        <v>2220</v>
      </c>
      <c r="D17" s="16" t="s">
        <v>59</v>
      </c>
      <c r="E17" s="33" t="s">
        <v>125</v>
      </c>
      <c r="F17" s="38" t="s">
        <v>61</v>
      </c>
      <c r="G17" s="28">
        <v>802558</v>
      </c>
      <c r="H17" s="28"/>
      <c r="I17" s="28">
        <f t="shared" si="0"/>
        <v>802558</v>
      </c>
    </row>
    <row r="18" spans="1:9" s="60" customFormat="1" ht="98.25" customHeight="1">
      <c r="A18" s="59"/>
      <c r="B18" s="41" t="s">
        <v>46</v>
      </c>
      <c r="C18" s="41" t="s">
        <v>47</v>
      </c>
      <c r="D18" s="42" t="s">
        <v>10</v>
      </c>
      <c r="E18" s="42" t="s">
        <v>48</v>
      </c>
      <c r="F18" s="43" t="s">
        <v>61</v>
      </c>
      <c r="G18" s="44"/>
      <c r="H18" s="44">
        <v>753142</v>
      </c>
      <c r="I18" s="44">
        <f t="shared" si="0"/>
        <v>753142</v>
      </c>
    </row>
    <row r="19" spans="1:9" s="60" customFormat="1" ht="98.25" customHeight="1">
      <c r="A19" s="59"/>
      <c r="B19" s="46" t="s">
        <v>37</v>
      </c>
      <c r="C19" s="46" t="s">
        <v>38</v>
      </c>
      <c r="D19" s="47" t="s">
        <v>39</v>
      </c>
      <c r="E19" s="47" t="s">
        <v>40</v>
      </c>
      <c r="F19" s="43" t="s">
        <v>122</v>
      </c>
      <c r="G19" s="46"/>
      <c r="H19" s="47">
        <v>573000</v>
      </c>
      <c r="I19" s="47">
        <f t="shared" si="0"/>
        <v>573000</v>
      </c>
    </row>
    <row r="20" spans="1:9" s="60" customFormat="1" ht="119.25" customHeight="1">
      <c r="A20" s="59"/>
      <c r="B20" s="46" t="s">
        <v>37</v>
      </c>
      <c r="C20" s="46">
        <v>6051</v>
      </c>
      <c r="D20" s="47" t="s">
        <v>148</v>
      </c>
      <c r="E20" s="47" t="s">
        <v>40</v>
      </c>
      <c r="F20" s="43" t="s">
        <v>149</v>
      </c>
      <c r="G20" s="46">
        <v>1102000</v>
      </c>
      <c r="H20" s="47">
        <v>700000</v>
      </c>
      <c r="I20" s="47">
        <f t="shared" si="0"/>
        <v>1802000</v>
      </c>
    </row>
    <row r="21" spans="1:9" s="60" customFormat="1" ht="98.25" customHeight="1">
      <c r="A21" s="59"/>
      <c r="B21" s="46" t="s">
        <v>41</v>
      </c>
      <c r="C21" s="46" t="s">
        <v>42</v>
      </c>
      <c r="D21" s="47" t="s">
        <v>39</v>
      </c>
      <c r="E21" s="47" t="s">
        <v>43</v>
      </c>
      <c r="F21" s="43" t="s">
        <v>131</v>
      </c>
      <c r="G21" s="46">
        <v>751500</v>
      </c>
      <c r="H21" s="47">
        <v>5187028</v>
      </c>
      <c r="I21" s="47">
        <f t="shared" si="0"/>
        <v>5938528</v>
      </c>
    </row>
    <row r="22" spans="1:9" s="60" customFormat="1" ht="98.25" customHeight="1">
      <c r="A22" s="59"/>
      <c r="B22" s="48" t="s">
        <v>121</v>
      </c>
      <c r="C22" s="41" t="s">
        <v>44</v>
      </c>
      <c r="D22" s="42" t="s">
        <v>39</v>
      </c>
      <c r="E22" s="42" t="s">
        <v>45</v>
      </c>
      <c r="F22" s="43" t="s">
        <v>120</v>
      </c>
      <c r="G22" s="44">
        <v>198000</v>
      </c>
      <c r="H22" s="44">
        <v>11964000</v>
      </c>
      <c r="I22" s="44">
        <f>G22+H22</f>
        <v>12162000</v>
      </c>
    </row>
    <row r="23" spans="2:9" ht="98.25" customHeight="1">
      <c r="B23" s="5" t="s">
        <v>81</v>
      </c>
      <c r="C23" s="22"/>
      <c r="D23" s="21"/>
      <c r="E23" s="29" t="s">
        <v>82</v>
      </c>
      <c r="F23" s="49"/>
      <c r="G23" s="50">
        <f>G25+G26+G27+G28+G29+G30+G32+G34+G35+G31</f>
        <v>35860878</v>
      </c>
      <c r="H23" s="50">
        <f>H25+H26+H27+H28+H29+H30+H32+H34+H35+H31+H33</f>
        <v>21024565</v>
      </c>
      <c r="I23" s="30">
        <f t="shared" si="0"/>
        <v>56885443</v>
      </c>
    </row>
    <row r="24" spans="2:9" ht="43.5" customHeight="1">
      <c r="B24" s="5" t="s">
        <v>83</v>
      </c>
      <c r="C24" s="22"/>
      <c r="D24" s="21"/>
      <c r="E24" s="29" t="s">
        <v>84</v>
      </c>
      <c r="F24" s="49"/>
      <c r="G24" s="50">
        <f>G25+G26+G27+G28+G29+G30+G32+G34+G35+G31+G33</f>
        <v>35860878</v>
      </c>
      <c r="H24" s="50">
        <f>H25+H26+H27+H28+H29+H30+H32+H34+H35+H31+H33</f>
        <v>21024565</v>
      </c>
      <c r="I24" s="30">
        <f t="shared" si="0"/>
        <v>56885443</v>
      </c>
    </row>
    <row r="25" spans="1:9" s="60" customFormat="1" ht="83.25" customHeight="1">
      <c r="A25" s="59"/>
      <c r="B25" s="41" t="s">
        <v>85</v>
      </c>
      <c r="C25" s="41" t="s">
        <v>62</v>
      </c>
      <c r="D25" s="42" t="s">
        <v>63</v>
      </c>
      <c r="E25" s="42" t="s">
        <v>64</v>
      </c>
      <c r="F25" s="43" t="s">
        <v>65</v>
      </c>
      <c r="G25" s="44">
        <v>31621370</v>
      </c>
      <c r="H25" s="44">
        <v>18802796</v>
      </c>
      <c r="I25" s="47">
        <f t="shared" si="0"/>
        <v>50424166</v>
      </c>
    </row>
    <row r="26" spans="2:9" ht="98.25" customHeight="1">
      <c r="B26" s="8" t="s">
        <v>86</v>
      </c>
      <c r="C26" s="8" t="s">
        <v>66</v>
      </c>
      <c r="D26" s="10" t="s">
        <v>67</v>
      </c>
      <c r="E26" s="10" t="s">
        <v>68</v>
      </c>
      <c r="F26" s="38" t="s">
        <v>65</v>
      </c>
      <c r="G26" s="28">
        <v>1664400</v>
      </c>
      <c r="H26" s="17">
        <v>1257669</v>
      </c>
      <c r="I26" s="17">
        <f aca="true" t="shared" si="1" ref="I26:I35">G26+H26</f>
        <v>2922069</v>
      </c>
    </row>
    <row r="27" spans="2:9" ht="98.25" customHeight="1">
      <c r="B27" s="8" t="s">
        <v>87</v>
      </c>
      <c r="C27" s="8" t="s">
        <v>69</v>
      </c>
      <c r="D27" s="10" t="s">
        <v>70</v>
      </c>
      <c r="E27" s="10" t="s">
        <v>71</v>
      </c>
      <c r="F27" s="38" t="s">
        <v>65</v>
      </c>
      <c r="G27" s="28">
        <f>220114+48425</f>
        <v>268539</v>
      </c>
      <c r="H27" s="17"/>
      <c r="I27" s="17">
        <f t="shared" si="1"/>
        <v>268539</v>
      </c>
    </row>
    <row r="28" spans="1:9" s="60" customFormat="1" ht="98.25" customHeight="1">
      <c r="A28" s="59"/>
      <c r="B28" s="41" t="s">
        <v>88</v>
      </c>
      <c r="C28" s="41" t="s">
        <v>72</v>
      </c>
      <c r="D28" s="42" t="s">
        <v>70</v>
      </c>
      <c r="E28" s="42" t="s">
        <v>73</v>
      </c>
      <c r="F28" s="43" t="s">
        <v>65</v>
      </c>
      <c r="G28" s="46">
        <v>151470</v>
      </c>
      <c r="H28" s="47"/>
      <c r="I28" s="47">
        <f t="shared" si="1"/>
        <v>151470</v>
      </c>
    </row>
    <row r="29" spans="2:9" ht="98.25" customHeight="1">
      <c r="B29" s="8" t="s">
        <v>89</v>
      </c>
      <c r="C29" s="8" t="s">
        <v>74</v>
      </c>
      <c r="D29" s="10" t="s">
        <v>70</v>
      </c>
      <c r="E29" s="10" t="s">
        <v>75</v>
      </c>
      <c r="F29" s="38" t="s">
        <v>65</v>
      </c>
      <c r="G29" s="15">
        <v>299238</v>
      </c>
      <c r="H29" s="17">
        <v>40000</v>
      </c>
      <c r="I29" s="17">
        <f t="shared" si="1"/>
        <v>339238</v>
      </c>
    </row>
    <row r="30" spans="2:9" ht="98.25" customHeight="1">
      <c r="B30" s="8" t="s">
        <v>90</v>
      </c>
      <c r="C30" s="8" t="s">
        <v>76</v>
      </c>
      <c r="D30" s="10" t="s">
        <v>70</v>
      </c>
      <c r="E30" s="10" t="s">
        <v>77</v>
      </c>
      <c r="F30" s="38" t="s">
        <v>65</v>
      </c>
      <c r="G30" s="15">
        <v>321600</v>
      </c>
      <c r="H30" s="17">
        <v>12500</v>
      </c>
      <c r="I30" s="17">
        <f t="shared" si="1"/>
        <v>334100</v>
      </c>
    </row>
    <row r="31" spans="1:9" s="60" customFormat="1" ht="98.25" customHeight="1">
      <c r="A31" s="59"/>
      <c r="B31" s="41" t="s">
        <v>147</v>
      </c>
      <c r="C31" s="41">
        <v>1220</v>
      </c>
      <c r="D31" s="42" t="s">
        <v>70</v>
      </c>
      <c r="E31" s="45" t="s">
        <v>150</v>
      </c>
      <c r="F31" s="43" t="s">
        <v>65</v>
      </c>
      <c r="G31" s="46">
        <v>696000</v>
      </c>
      <c r="H31" s="47"/>
      <c r="I31" s="47">
        <f t="shared" si="1"/>
        <v>696000</v>
      </c>
    </row>
    <row r="32" spans="2:9" ht="98.25" customHeight="1">
      <c r="B32" s="8" t="s">
        <v>91</v>
      </c>
      <c r="C32" s="8" t="s">
        <v>78</v>
      </c>
      <c r="D32" s="10" t="s">
        <v>70</v>
      </c>
      <c r="E32" s="10" t="s">
        <v>92</v>
      </c>
      <c r="F32" s="38" t="s">
        <v>65</v>
      </c>
      <c r="G32" s="15">
        <v>16290</v>
      </c>
      <c r="H32" s="17"/>
      <c r="I32" s="17">
        <f t="shared" si="1"/>
        <v>16290</v>
      </c>
    </row>
    <row r="33" spans="2:9" ht="98.25" customHeight="1">
      <c r="B33" s="8">
        <v>1016310</v>
      </c>
      <c r="C33" s="8">
        <v>6310</v>
      </c>
      <c r="D33" s="9" t="s">
        <v>10</v>
      </c>
      <c r="E33" s="25" t="s">
        <v>48</v>
      </c>
      <c r="F33" s="38" t="s">
        <v>65</v>
      </c>
      <c r="G33" s="15"/>
      <c r="H33" s="17">
        <v>48350</v>
      </c>
      <c r="I33" s="17">
        <f t="shared" si="1"/>
        <v>48350</v>
      </c>
    </row>
    <row r="34" spans="2:9" ht="98.25" customHeight="1">
      <c r="B34" s="8" t="s">
        <v>93</v>
      </c>
      <c r="C34" s="8" t="s">
        <v>79</v>
      </c>
      <c r="D34" s="10" t="s">
        <v>63</v>
      </c>
      <c r="E34" s="10" t="s">
        <v>80</v>
      </c>
      <c r="F34" s="38" t="s">
        <v>65</v>
      </c>
      <c r="G34" s="15"/>
      <c r="H34" s="17">
        <v>863250</v>
      </c>
      <c r="I34" s="17">
        <f t="shared" si="1"/>
        <v>863250</v>
      </c>
    </row>
    <row r="35" spans="2:9" ht="80.25" customHeight="1">
      <c r="B35" s="15" t="s">
        <v>94</v>
      </c>
      <c r="C35" s="15" t="s">
        <v>95</v>
      </c>
      <c r="D35" s="17" t="s">
        <v>22</v>
      </c>
      <c r="E35" s="17" t="s">
        <v>96</v>
      </c>
      <c r="F35" s="38" t="s">
        <v>65</v>
      </c>
      <c r="G35" s="15">
        <v>821971</v>
      </c>
      <c r="H35" s="17"/>
      <c r="I35" s="17">
        <f t="shared" si="1"/>
        <v>821971</v>
      </c>
    </row>
    <row r="36" spans="2:9" ht="60.75" customHeight="1">
      <c r="B36" s="5" t="s">
        <v>14</v>
      </c>
      <c r="C36" s="6"/>
      <c r="D36" s="21"/>
      <c r="E36" s="31" t="s">
        <v>33</v>
      </c>
      <c r="F36" s="38"/>
      <c r="G36" s="32">
        <f>G37</f>
        <v>837852</v>
      </c>
      <c r="H36" s="32">
        <f>H37</f>
        <v>78000</v>
      </c>
      <c r="I36" s="32">
        <f>G36+H36</f>
        <v>915852</v>
      </c>
    </row>
    <row r="37" spans="2:9" ht="48" customHeight="1">
      <c r="B37" s="5">
        <v>1510000</v>
      </c>
      <c r="C37" s="6"/>
      <c r="D37" s="21"/>
      <c r="E37" s="31" t="s">
        <v>34</v>
      </c>
      <c r="F37" s="38"/>
      <c r="G37" s="32">
        <f>G38+G39+G40+G41+G42</f>
        <v>837852</v>
      </c>
      <c r="H37" s="32">
        <f>H38+H39+H40+H41+H42</f>
        <v>78000</v>
      </c>
      <c r="I37" s="32">
        <f>G37+H37</f>
        <v>915852</v>
      </c>
    </row>
    <row r="38" spans="2:9" ht="48" customHeight="1">
      <c r="B38" s="15" t="s">
        <v>15</v>
      </c>
      <c r="C38" s="16" t="s">
        <v>16</v>
      </c>
      <c r="D38" s="17" t="s">
        <v>17</v>
      </c>
      <c r="E38" s="33" t="s">
        <v>18</v>
      </c>
      <c r="F38" s="38" t="s">
        <v>26</v>
      </c>
      <c r="G38" s="28">
        <v>129167</v>
      </c>
      <c r="H38" s="32"/>
      <c r="I38" s="28">
        <v>129167</v>
      </c>
    </row>
    <row r="39" spans="1:9" s="60" customFormat="1" ht="67.5" customHeight="1">
      <c r="A39" s="59"/>
      <c r="B39" s="46" t="s">
        <v>100</v>
      </c>
      <c r="C39" s="46" t="s">
        <v>101</v>
      </c>
      <c r="D39" s="47" t="s">
        <v>62</v>
      </c>
      <c r="E39" s="47" t="s">
        <v>102</v>
      </c>
      <c r="F39" s="43" t="s">
        <v>26</v>
      </c>
      <c r="G39" s="44">
        <v>34325</v>
      </c>
      <c r="H39" s="44">
        <v>78000</v>
      </c>
      <c r="I39" s="44">
        <f aca="true" t="shared" si="2" ref="I39:I47">G39+H39</f>
        <v>112325</v>
      </c>
    </row>
    <row r="40" spans="2:9" ht="41.25" customHeight="1">
      <c r="B40" s="15" t="s">
        <v>123</v>
      </c>
      <c r="C40" s="15">
        <v>3400</v>
      </c>
      <c r="D40" s="61">
        <v>1090</v>
      </c>
      <c r="E40" s="33" t="s">
        <v>124</v>
      </c>
      <c r="F40" s="38" t="s">
        <v>26</v>
      </c>
      <c r="G40" s="28">
        <v>591560</v>
      </c>
      <c r="H40" s="28"/>
      <c r="I40" s="28">
        <f t="shared" si="2"/>
        <v>591560</v>
      </c>
    </row>
    <row r="41" spans="2:9" ht="50.25" customHeight="1">
      <c r="B41" s="15">
        <v>1513131</v>
      </c>
      <c r="C41" s="15">
        <v>3131</v>
      </c>
      <c r="D41" s="61">
        <v>1040</v>
      </c>
      <c r="E41" s="33" t="s">
        <v>130</v>
      </c>
      <c r="F41" s="38" t="s">
        <v>26</v>
      </c>
      <c r="G41" s="28">
        <v>37800</v>
      </c>
      <c r="H41" s="28"/>
      <c r="I41" s="28">
        <f t="shared" si="2"/>
        <v>37800</v>
      </c>
    </row>
    <row r="42" spans="2:9" ht="52.5" customHeight="1">
      <c r="B42" s="15">
        <v>1513035</v>
      </c>
      <c r="C42" s="15">
        <v>3035</v>
      </c>
      <c r="D42" s="16" t="s">
        <v>153</v>
      </c>
      <c r="E42" s="33" t="s">
        <v>154</v>
      </c>
      <c r="F42" s="38" t="s">
        <v>26</v>
      </c>
      <c r="G42" s="28">
        <v>45000</v>
      </c>
      <c r="H42" s="28"/>
      <c r="I42" s="28">
        <f t="shared" si="2"/>
        <v>45000</v>
      </c>
    </row>
    <row r="43" spans="2:9" ht="65.25" customHeight="1">
      <c r="B43" s="5" t="s">
        <v>19</v>
      </c>
      <c r="C43" s="6"/>
      <c r="D43" s="21"/>
      <c r="E43" s="34" t="s">
        <v>35</v>
      </c>
      <c r="F43" s="38"/>
      <c r="G43" s="32">
        <f>G44</f>
        <v>358630</v>
      </c>
      <c r="H43" s="32">
        <f>H44</f>
        <v>107500</v>
      </c>
      <c r="I43" s="32">
        <f t="shared" si="2"/>
        <v>466130</v>
      </c>
    </row>
    <row r="44" spans="2:9" ht="48" customHeight="1">
      <c r="B44" s="5">
        <v>1110000</v>
      </c>
      <c r="C44" s="6"/>
      <c r="D44" s="21"/>
      <c r="E44" s="34" t="s">
        <v>36</v>
      </c>
      <c r="F44" s="38"/>
      <c r="G44" s="32">
        <f>G45+G46+G47</f>
        <v>358630</v>
      </c>
      <c r="H44" s="32">
        <f>H45+H46+H47</f>
        <v>107500</v>
      </c>
      <c r="I44" s="32">
        <f t="shared" si="2"/>
        <v>466130</v>
      </c>
    </row>
    <row r="45" spans="2:9" ht="48" customHeight="1">
      <c r="B45" s="15" t="s">
        <v>20</v>
      </c>
      <c r="C45" s="16" t="s">
        <v>21</v>
      </c>
      <c r="D45" s="17" t="s">
        <v>22</v>
      </c>
      <c r="E45" s="33" t="s">
        <v>23</v>
      </c>
      <c r="F45" s="38" t="s">
        <v>25</v>
      </c>
      <c r="G45" s="28">
        <v>325210</v>
      </c>
      <c r="H45" s="32"/>
      <c r="I45" s="28">
        <f t="shared" si="2"/>
        <v>325210</v>
      </c>
    </row>
    <row r="46" spans="2:9" ht="48" customHeight="1">
      <c r="B46" s="15">
        <v>1113142</v>
      </c>
      <c r="C46" s="16" t="s">
        <v>134</v>
      </c>
      <c r="D46" s="40">
        <v>1040</v>
      </c>
      <c r="E46" s="33" t="s">
        <v>135</v>
      </c>
      <c r="F46" s="38" t="s">
        <v>136</v>
      </c>
      <c r="G46" s="28">
        <v>33420</v>
      </c>
      <c r="H46" s="28">
        <v>85000</v>
      </c>
      <c r="I46" s="28">
        <f t="shared" si="2"/>
        <v>118420</v>
      </c>
    </row>
    <row r="47" spans="2:9" ht="48" customHeight="1">
      <c r="B47" s="15">
        <v>1115041</v>
      </c>
      <c r="C47" s="16" t="s">
        <v>138</v>
      </c>
      <c r="D47" s="16" t="s">
        <v>22</v>
      </c>
      <c r="E47" s="33" t="s">
        <v>139</v>
      </c>
      <c r="F47" s="38" t="s">
        <v>25</v>
      </c>
      <c r="G47" s="28"/>
      <c r="H47" s="28">
        <v>22500</v>
      </c>
      <c r="I47" s="28">
        <f t="shared" si="2"/>
        <v>22500</v>
      </c>
    </row>
    <row r="48" spans="2:9" ht="48" customHeight="1">
      <c r="B48" s="5" t="s">
        <v>111</v>
      </c>
      <c r="C48" s="22"/>
      <c r="D48" s="21"/>
      <c r="E48" s="35" t="s">
        <v>112</v>
      </c>
      <c r="F48" s="38"/>
      <c r="G48" s="28"/>
      <c r="H48" s="32">
        <f>H49</f>
        <v>114900</v>
      </c>
      <c r="I48" s="32">
        <f aca="true" t="shared" si="3" ref="I48:I59">G48+H48</f>
        <v>114900</v>
      </c>
    </row>
    <row r="49" spans="2:9" ht="48" customHeight="1">
      <c r="B49" s="5" t="s">
        <v>113</v>
      </c>
      <c r="C49" s="22"/>
      <c r="D49" s="21"/>
      <c r="E49" s="35" t="s">
        <v>114</v>
      </c>
      <c r="F49" s="38"/>
      <c r="G49" s="28"/>
      <c r="H49" s="32">
        <f>H50+H51+H52</f>
        <v>114900</v>
      </c>
      <c r="I49" s="32">
        <f t="shared" si="3"/>
        <v>114900</v>
      </c>
    </row>
    <row r="50" spans="2:9" ht="48" customHeight="1">
      <c r="B50" s="8" t="s">
        <v>115</v>
      </c>
      <c r="C50" s="8" t="s">
        <v>116</v>
      </c>
      <c r="D50" s="10" t="s">
        <v>117</v>
      </c>
      <c r="E50" s="10" t="s">
        <v>118</v>
      </c>
      <c r="F50" s="38" t="s">
        <v>119</v>
      </c>
      <c r="G50" s="28"/>
      <c r="H50" s="28">
        <v>20000</v>
      </c>
      <c r="I50" s="28">
        <f t="shared" si="3"/>
        <v>20000</v>
      </c>
    </row>
    <row r="51" spans="2:9" ht="48" customHeight="1">
      <c r="B51" s="8">
        <v>2414070</v>
      </c>
      <c r="C51" s="8">
        <v>4070</v>
      </c>
      <c r="D51" s="9" t="s">
        <v>128</v>
      </c>
      <c r="E51" s="25" t="s">
        <v>126</v>
      </c>
      <c r="F51" s="38" t="s">
        <v>119</v>
      </c>
      <c r="G51" s="28"/>
      <c r="H51" s="28">
        <v>54900</v>
      </c>
      <c r="I51" s="28">
        <f t="shared" si="3"/>
        <v>54900</v>
      </c>
    </row>
    <row r="52" spans="2:9" ht="48" customHeight="1">
      <c r="B52" s="8">
        <v>2414060</v>
      </c>
      <c r="C52" s="8">
        <v>4060</v>
      </c>
      <c r="D52" s="9" t="s">
        <v>129</v>
      </c>
      <c r="E52" s="25" t="s">
        <v>127</v>
      </c>
      <c r="F52" s="38" t="s">
        <v>119</v>
      </c>
      <c r="G52" s="28"/>
      <c r="H52" s="28">
        <v>40000</v>
      </c>
      <c r="I52" s="28">
        <f t="shared" si="3"/>
        <v>40000</v>
      </c>
    </row>
    <row r="53" spans="2:9" ht="48" customHeight="1">
      <c r="B53" s="62" t="s">
        <v>140</v>
      </c>
      <c r="C53" s="8"/>
      <c r="D53" s="9"/>
      <c r="E53" s="63" t="s">
        <v>143</v>
      </c>
      <c r="F53" s="38"/>
      <c r="G53" s="32">
        <f>G54</f>
        <v>2200</v>
      </c>
      <c r="H53" s="32"/>
      <c r="I53" s="32">
        <f>G53+H53</f>
        <v>2200</v>
      </c>
    </row>
    <row r="54" spans="2:9" ht="48" customHeight="1">
      <c r="B54" s="62" t="s">
        <v>141</v>
      </c>
      <c r="C54" s="8"/>
      <c r="D54" s="9"/>
      <c r="E54" s="63" t="s">
        <v>144</v>
      </c>
      <c r="F54" s="38"/>
      <c r="G54" s="32">
        <f>G55</f>
        <v>2200</v>
      </c>
      <c r="H54" s="32"/>
      <c r="I54" s="32">
        <f>G54+H54</f>
        <v>2200</v>
      </c>
    </row>
    <row r="55" spans="2:9" ht="48" customHeight="1">
      <c r="B55" s="64" t="s">
        <v>142</v>
      </c>
      <c r="C55" s="64" t="s">
        <v>9</v>
      </c>
      <c r="D55" s="65" t="s">
        <v>10</v>
      </c>
      <c r="E55" s="66" t="s">
        <v>11</v>
      </c>
      <c r="F55" s="38" t="s">
        <v>145</v>
      </c>
      <c r="G55" s="28">
        <v>2200</v>
      </c>
      <c r="H55" s="28"/>
      <c r="I55" s="28">
        <f>G55+H55</f>
        <v>2200</v>
      </c>
    </row>
    <row r="56" spans="2:9" ht="48" customHeight="1">
      <c r="B56" s="7" t="s">
        <v>103</v>
      </c>
      <c r="C56" s="19"/>
      <c r="D56" s="20"/>
      <c r="E56" s="36" t="s">
        <v>104</v>
      </c>
      <c r="F56" s="38"/>
      <c r="G56" s="4">
        <f>G57</f>
        <v>3134901</v>
      </c>
      <c r="H56" s="4">
        <f>H57</f>
        <v>3098430</v>
      </c>
      <c r="I56" s="4">
        <f t="shared" si="3"/>
        <v>6233331</v>
      </c>
    </row>
    <row r="57" spans="2:9" ht="48" customHeight="1">
      <c r="B57" s="7" t="s">
        <v>105</v>
      </c>
      <c r="C57" s="19"/>
      <c r="D57" s="20"/>
      <c r="E57" s="36" t="s">
        <v>106</v>
      </c>
      <c r="F57" s="38"/>
      <c r="G57" s="4">
        <f>G58+G59+G63+G60+G61+G62+G64</f>
        <v>3134901</v>
      </c>
      <c r="H57" s="4">
        <f>H58+H59+H63+H60+H61+H62+H64</f>
        <v>3098430</v>
      </c>
      <c r="I57" s="4">
        <f t="shared" si="3"/>
        <v>6233331</v>
      </c>
    </row>
    <row r="58" spans="2:9" ht="74.25" customHeight="1">
      <c r="B58" s="5" t="s">
        <v>107</v>
      </c>
      <c r="C58" s="5" t="s">
        <v>108</v>
      </c>
      <c r="D58" s="23" t="s">
        <v>109</v>
      </c>
      <c r="E58" s="10" t="s">
        <v>110</v>
      </c>
      <c r="F58" s="38" t="s">
        <v>26</v>
      </c>
      <c r="G58" s="28">
        <v>269801</v>
      </c>
      <c r="H58" s="28">
        <v>145000</v>
      </c>
      <c r="I58" s="28">
        <f t="shared" si="3"/>
        <v>414801</v>
      </c>
    </row>
    <row r="59" spans="2:9" ht="71.25" customHeight="1">
      <c r="B59" s="5" t="s">
        <v>107</v>
      </c>
      <c r="C59" s="5" t="s">
        <v>108</v>
      </c>
      <c r="D59" s="23" t="s">
        <v>109</v>
      </c>
      <c r="E59" s="10" t="s">
        <v>110</v>
      </c>
      <c r="F59" s="38" t="s">
        <v>132</v>
      </c>
      <c r="G59" s="28">
        <v>24000</v>
      </c>
      <c r="H59" s="28">
        <v>26000</v>
      </c>
      <c r="I59" s="28">
        <f t="shared" si="3"/>
        <v>50000</v>
      </c>
    </row>
    <row r="60" spans="2:9" ht="71.25" customHeight="1">
      <c r="B60" s="5" t="s">
        <v>107</v>
      </c>
      <c r="C60" s="5">
        <v>8370</v>
      </c>
      <c r="D60" s="6" t="s">
        <v>109</v>
      </c>
      <c r="E60" s="10" t="s">
        <v>110</v>
      </c>
      <c r="F60" s="38" t="s">
        <v>145</v>
      </c>
      <c r="G60" s="28">
        <v>2000</v>
      </c>
      <c r="H60" s="28"/>
      <c r="I60" s="28">
        <f aca="true" t="shared" si="4" ref="I60:I65">G60+H60</f>
        <v>2000</v>
      </c>
    </row>
    <row r="61" spans="2:9" ht="71.25" customHeight="1">
      <c r="B61" s="5" t="s">
        <v>107</v>
      </c>
      <c r="C61" s="5">
        <v>8370</v>
      </c>
      <c r="D61" s="6" t="s">
        <v>109</v>
      </c>
      <c r="E61" s="10" t="s">
        <v>110</v>
      </c>
      <c r="F61" s="38" t="s">
        <v>146</v>
      </c>
      <c r="G61" s="28">
        <v>1100</v>
      </c>
      <c r="H61" s="28"/>
      <c r="I61" s="28">
        <f t="shared" si="4"/>
        <v>1100</v>
      </c>
    </row>
    <row r="62" spans="2:9" ht="71.25" customHeight="1">
      <c r="B62" s="5">
        <v>7618370</v>
      </c>
      <c r="C62" s="5">
        <v>8370</v>
      </c>
      <c r="D62" s="6" t="s">
        <v>109</v>
      </c>
      <c r="E62" s="10" t="s">
        <v>110</v>
      </c>
      <c r="F62" s="38" t="s">
        <v>120</v>
      </c>
      <c r="G62" s="28"/>
      <c r="H62" s="28">
        <v>427430</v>
      </c>
      <c r="I62" s="28">
        <f t="shared" si="4"/>
        <v>427430</v>
      </c>
    </row>
    <row r="63" spans="2:9" ht="71.25" customHeight="1">
      <c r="B63" s="5">
        <v>7618800</v>
      </c>
      <c r="C63" s="5">
        <v>8800</v>
      </c>
      <c r="D63" s="6" t="s">
        <v>109</v>
      </c>
      <c r="E63" s="25" t="s">
        <v>137</v>
      </c>
      <c r="F63" s="38" t="s">
        <v>120</v>
      </c>
      <c r="G63" s="28">
        <v>2440000</v>
      </c>
      <c r="H63" s="28">
        <v>2500000</v>
      </c>
      <c r="I63" s="28">
        <f t="shared" si="4"/>
        <v>4940000</v>
      </c>
    </row>
    <row r="64" spans="2:9" ht="84" customHeight="1">
      <c r="B64" s="5">
        <v>7618800</v>
      </c>
      <c r="C64" s="5">
        <v>8800</v>
      </c>
      <c r="D64" s="6" t="s">
        <v>109</v>
      </c>
      <c r="E64" s="25" t="s">
        <v>137</v>
      </c>
      <c r="F64" s="38" t="s">
        <v>155</v>
      </c>
      <c r="G64" s="28">
        <v>398000</v>
      </c>
      <c r="H64" s="28"/>
      <c r="I64" s="28">
        <f t="shared" si="4"/>
        <v>398000</v>
      </c>
    </row>
    <row r="65" spans="2:12" ht="48" customHeight="1">
      <c r="B65" s="18"/>
      <c r="C65" s="18"/>
      <c r="D65" s="18"/>
      <c r="E65" s="14" t="s">
        <v>2</v>
      </c>
      <c r="F65" s="39"/>
      <c r="G65" s="4">
        <f>G56+G48+G43+G36+G23+G9+G6+G53</f>
        <v>47298358</v>
      </c>
      <c r="H65" s="4">
        <f>H56+H48+H43+H36+H23+H9+H6+H53</f>
        <v>50634991</v>
      </c>
      <c r="I65" s="4">
        <f t="shared" si="4"/>
        <v>97933349</v>
      </c>
      <c r="L65" s="67"/>
    </row>
    <row r="66" spans="2:13" ht="33.75" customHeight="1">
      <c r="B66" s="74" t="s">
        <v>133</v>
      </c>
      <c r="C66" s="74"/>
      <c r="D66" s="74"/>
      <c r="E66" s="74"/>
      <c r="F66" s="74"/>
      <c r="G66" s="74"/>
      <c r="H66" s="74"/>
      <c r="I66" s="74"/>
      <c r="L66" s="67"/>
      <c r="M66" s="67"/>
    </row>
    <row r="67" spans="2:13" ht="33.75" customHeight="1">
      <c r="B67" s="51"/>
      <c r="C67" s="51"/>
      <c r="D67" s="51"/>
      <c r="G67" s="51"/>
      <c r="M67" s="67"/>
    </row>
    <row r="68" spans="2:9" ht="15.75">
      <c r="B68" s="70"/>
      <c r="C68" s="70"/>
      <c r="D68" s="70"/>
      <c r="E68" s="70"/>
      <c r="F68" s="70"/>
      <c r="G68" s="70"/>
      <c r="H68" s="70"/>
      <c r="I68" s="70"/>
    </row>
    <row r="69" spans="5:17" ht="19.5" customHeight="1">
      <c r="E69" s="68"/>
      <c r="J69" s="69"/>
      <c r="K69" s="69"/>
      <c r="L69" s="69"/>
      <c r="M69" s="69"/>
      <c r="N69" s="69"/>
      <c r="O69" s="69"/>
      <c r="P69" s="69"/>
      <c r="Q69" s="69"/>
    </row>
  </sheetData>
  <sheetProtection/>
  <mergeCells count="5">
    <mergeCell ref="B68:I68"/>
    <mergeCell ref="B1:I1"/>
    <mergeCell ref="B3:I3"/>
    <mergeCell ref="B66:I66"/>
    <mergeCell ref="G2:I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  <colBreaks count="1" manualBreakCount="1">
    <brk id="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2017-08-09T08:19:22Z</cp:lastPrinted>
  <dcterms:created xsi:type="dcterms:W3CDTF">2014-01-17T10:52:16Z</dcterms:created>
  <dcterms:modified xsi:type="dcterms:W3CDTF">2017-08-09T08:20:24Z</dcterms:modified>
  <cp:category/>
  <cp:version/>
  <cp:contentType/>
  <cp:contentStatus/>
</cp:coreProperties>
</file>