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'дод.4'!$A$1:$J$58</definedName>
  </definedNames>
  <calcPr fullCalcOnLoad="1"/>
</workbook>
</file>

<file path=xl/sharedStrings.xml><?xml version="1.0" encoding="utf-8"?>
<sst xmlns="http://schemas.openxmlformats.org/spreadsheetml/2006/main" count="200" uniqueCount="149">
  <si>
    <t>Загальний фонд</t>
  </si>
  <si>
    <t>Спеціальний фонд</t>
  </si>
  <si>
    <t xml:space="preserve">Всього </t>
  </si>
  <si>
    <t>Разом загальний та спеціальний фонди</t>
  </si>
  <si>
    <t>грн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</si>
  <si>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</si>
  <si>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</si>
  <si>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0100000</t>
  </si>
  <si>
    <t>0117420</t>
  </si>
  <si>
    <t>7420</t>
  </si>
  <si>
    <t>0490</t>
  </si>
  <si>
    <t>Програма стабілізації та соціально-економічного розвитку територій</t>
  </si>
  <si>
    <t>0300000</t>
  </si>
  <si>
    <t>0317420</t>
  </si>
  <si>
    <t>1500000</t>
  </si>
  <si>
    <t>1513202</t>
  </si>
  <si>
    <t>3202</t>
  </si>
  <si>
    <t>1030</t>
  </si>
  <si>
    <t>Фінансова підтримка громадських організацій інвалідів і ветеранів</t>
  </si>
  <si>
    <t>1100000</t>
  </si>
  <si>
    <t>1115012</t>
  </si>
  <si>
    <t>5012</t>
  </si>
  <si>
    <t>0810</t>
  </si>
  <si>
    <t>Проведення навчально-тренувальних зборів і змагань з неолімпійських видів спорту</t>
  </si>
  <si>
    <r>
      <t>Перелік</t>
    </r>
    <r>
      <rPr>
        <b/>
        <sz val="14"/>
        <rFont val="Times New Roman"/>
        <family val="1"/>
      </rPr>
      <t xml:space="preserve"> програм, які фінансуватимуться за рахунок коштів
районного бюджету  у 2017 році</t>
    </r>
  </si>
  <si>
    <t>Програма висвітлення діяльності Красноградської районної державної адміністрації та Красноградської районної ради газетою "Вісті Красноградщини" і телерадіокомпанією Красноградщини "Центр"      на 2017 рік</t>
  </si>
  <si>
    <t>Комплексна програма розвитку фізичної культури та спорту в Красноградському районі на 2017 рік</t>
  </si>
  <si>
    <t xml:space="preserve">Програма соціального захисту населення Красноградського району на 2017 рік </t>
  </si>
  <si>
    <t>Красноградська районна рада (головний розпорядник)</t>
  </si>
  <si>
    <t>Красноградська районна рада (відповідальний виконавець)</t>
  </si>
  <si>
    <t>0110000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</si>
  <si>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</si>
  <si>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</si>
  <si>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0310000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</si>
  <si>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</si>
  <si>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</si>
  <si>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</si>
  <si>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</si>
  <si>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0316051</t>
  </si>
  <si>
    <t>6051</t>
  </si>
  <si>
    <t>0620</t>
  </si>
  <si>
    <t>Забезпечення функціонування теплових мереж</t>
  </si>
  <si>
    <t>0316052</t>
  </si>
  <si>
    <t>6052</t>
  </si>
  <si>
    <t>Забезпечення функціонування водопровідно-каналізаційного господарства</t>
  </si>
  <si>
    <t>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</si>
  <si>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</si>
  <si>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0316310</t>
  </si>
  <si>
    <t>6310</t>
  </si>
  <si>
    <t>Реалізація заходів щодо інвестиційного розвитку території</t>
  </si>
  <si>
    <t>0312010</t>
  </si>
  <si>
    <t>2010</t>
  </si>
  <si>
    <t>0731</t>
  </si>
  <si>
    <t>Багатопрофільна стаціонарна медична допомога населенню</t>
  </si>
  <si>
    <t>0312180</t>
  </si>
  <si>
    <t>2180</t>
  </si>
  <si>
    <t>0726</t>
  </si>
  <si>
    <t>Первинна медична допомога населенню</t>
  </si>
  <si>
    <t>0312214</t>
  </si>
  <si>
    <t>2214</t>
  </si>
  <si>
    <t>0763</t>
  </si>
  <si>
    <t>Забезпечення централізованих заходів з лікування хворих на цукровий та нецукровий діабет</t>
  </si>
  <si>
    <t>Програма удосконалення медичної допомоги мешканція Красноградського району а рамках єдиного медичного простору на 2017-2020 роки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</si>
  <si>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</si>
  <si>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</si>
  <si>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</si>
  <si>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 xml:space="preserve"> Комплексна програма "Новий освітній простір Красноградщини" на 2015-2019 роки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</si>
  <si>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</si>
  <si>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</si>
  <si>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</si>
  <si>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1170</t>
  </si>
  <si>
    <t>0990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</si>
  <si>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</si>
  <si>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</si>
  <si>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</si>
  <si>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</si>
  <si>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</si>
  <si>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</si>
  <si>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</si>
  <si>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1230</t>
  </si>
  <si>
    <t>6330</t>
  </si>
  <si>
    <t>Проведення невідкладних відновлювальних робіт, будівництво та реконструкція загальноосвітніх навчальних закладів</t>
  </si>
  <si>
    <t>1000000</t>
  </si>
  <si>
    <t>Відділ освіти районної державної адміністрації (головний розпорядник)</t>
  </si>
  <si>
    <t>1010000</t>
  </si>
  <si>
    <t>Відділ освіти районної державної адміністрації (відповідальний виконавець)</t>
  </si>
  <si>
    <t>1011020</t>
  </si>
  <si>
    <t>1011090</t>
  </si>
  <si>
    <t>1011170</t>
  </si>
  <si>
    <t>1011190</t>
  </si>
  <si>
    <t>1011200</t>
  </si>
  <si>
    <t>1011210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</si>
  <si>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</si>
  <si>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</si>
  <si>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1016330</t>
  </si>
  <si>
    <t>1015031</t>
  </si>
  <si>
    <t>5031</t>
  </si>
  <si>
    <t>Утримання та навчально-тренувальна робота комунальних дитячо-юнацьких спортивних шкіл</t>
  </si>
  <si>
    <r>
      <t>Код програмної класифікації видатків та кредитування місцевих бюджетів</t>
    </r>
    <r>
      <rPr>
        <b/>
        <vertAlign val="superscript"/>
        <sz val="12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</si>
  <si>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1"/>
      </rPr>
      <t>3</t>
    </r>
  </si>
  <si>
    <r>
      <t>Код ФКВКБ</t>
    </r>
    <r>
      <rPr>
        <b/>
        <vertAlign val="superscript"/>
        <sz val="12"/>
        <rFont val="Times New Roman"/>
        <family val="1"/>
      </rPr>
      <t>4</t>
    </r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</si>
  <si>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</si>
  <si>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</si>
  <si>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</si>
  <si>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7600000</t>
  </si>
  <si>
    <t>Фінансове управління  районної державної адміністрації (головний розпорядник)</t>
  </si>
  <si>
    <t>7610000</t>
  </si>
  <si>
    <t>Фінансове управління  районної державної адміністрації (відповідальний виконавець)</t>
  </si>
  <si>
    <t>7618370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</si>
  <si>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</si>
  <si>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</si>
  <si>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 </t>
  </si>
  <si>
    <t>2400000</t>
  </si>
  <si>
    <t>Сектор культури і туризму  районної державної адміністрації (головний розпорядник)</t>
  </si>
  <si>
    <t>2410000</t>
  </si>
  <si>
    <t>Сектор культури і туризму  районної державної адміністрації (відповідальний виконавець)</t>
  </si>
  <si>
    <t>2414090</t>
  </si>
  <si>
    <t>4090</t>
  </si>
  <si>
    <t>0828</t>
  </si>
  <si>
    <t>Палаци i будинки культури, клуби та iншi заклади клубного типу</t>
  </si>
  <si>
    <t>Програма розвитку культури у Красноградському районі на 2014-2018 роки</t>
  </si>
  <si>
    <t>Програма економічного і соціального розвитку Красноградського району на 2017 рік</t>
  </si>
  <si>
    <t>0316130</t>
  </si>
  <si>
    <t>Програма оснащення наявного житлового фонду Красноградського району засобами обліку та регулювання споживання теплової енергії на 2017 рік</t>
  </si>
  <si>
    <t>1513400</t>
  </si>
  <si>
    <t>Інші видатки на соціальний захист населення</t>
  </si>
  <si>
    <t>Інші заходи в галузі охорони здоров'я</t>
  </si>
  <si>
    <t>Музеї і виставки</t>
  </si>
  <si>
    <t>Бібліотеки</t>
  </si>
  <si>
    <t>0824</t>
  </si>
  <si>
    <t>0825</t>
  </si>
  <si>
    <t>Утримання центрів соціальних служб для сім'ї, дітей та молоді</t>
  </si>
  <si>
    <t>Питна вода Красноградського району на 2012-2020 роки</t>
  </si>
  <si>
    <t>Програма підтримки діяльності Красноградського районного суду Харківської області на 2017-2018 роки</t>
  </si>
  <si>
    <t>Керуючий справами виконавчого апарату районної ради                                                                                                                                                                К.Фролов</t>
  </si>
  <si>
    <t>3142</t>
  </si>
  <si>
    <t>Утримання клубів підлітків за місцем проживання</t>
  </si>
  <si>
    <t>Районна програма "Молодь Красноградщини" на 2016-2020 роки</t>
  </si>
  <si>
    <t>Інші субвенції</t>
  </si>
  <si>
    <t>5041</t>
  </si>
  <si>
    <t>Утримання комунальних спортивних споруд</t>
  </si>
  <si>
    <t>7500000</t>
  </si>
  <si>
    <t>7510000</t>
  </si>
  <si>
    <t>7517420</t>
  </si>
  <si>
    <t>Фінансовий орган районної державної адміністрації (головний розпорядник)</t>
  </si>
  <si>
    <t>Фінансовий орган районної державної адміністрації (відповідальний виконавець)</t>
  </si>
  <si>
    <t>Програма інформатизації Красноградського району на 2014-2018 роки</t>
  </si>
  <si>
    <t>Програма забезпечення належного функціонування системи надання адміністративних послуг у Красноградському районі</t>
  </si>
  <si>
    <t xml:space="preserve">Додаток  4
до рішення районної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від 23 грудня 2016 року № 326-VIІ 
(XVI позачергова сесія VIІ скликання)                                                     в редакції рішення районної ради                                           від 22 червня 2017 року № 460-VIІ                                               (XХІV  позачергова сесія VIІ скликання)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</si>
</sst>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name val="Times New Roman"/>
      <family val="1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9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0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31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NumberFormat="1" applyFont="1" applyFill="1" applyAlignment="1" applyProtection="1">
      <alignment/>
      <protection/>
    </xf>
    <xf numFmtId="49" fontId="19" fillId="0" borderId="13" xfId="0" applyNumberFormat="1" applyFont="1" applyBorder="1" applyAlignment="1">
      <alignment horizontal="center" vertical="center" wrapText="1"/>
    </xf>
    <xf numFmtId="192" fontId="33" fillId="0" borderId="13" xfId="95" applyNumberFormat="1" applyFont="1" applyBorder="1" applyAlignment="1">
      <alignment horizontal="center" vertical="center"/>
      <protection/>
    </xf>
    <xf numFmtId="0" fontId="33" fillId="0" borderId="13" xfId="0" applyFont="1" applyFill="1" applyBorder="1" applyAlignment="1" quotePrefix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Border="1" applyAlignment="1" quotePrefix="1">
      <alignment horizontal="center" vertical="center" wrapText="1"/>
    </xf>
    <xf numFmtId="0" fontId="32" fillId="0" borderId="13" xfId="0" applyFont="1" applyFill="1" applyBorder="1" applyAlignment="1" quotePrefix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2" fontId="32" fillId="0" borderId="13" xfId="0" applyNumberFormat="1" applyFont="1" applyFill="1" applyBorder="1" applyAlignment="1" quotePrefix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Fill="1" applyBorder="1" applyAlignment="1" quotePrefix="1">
      <alignment horizontal="center" vertical="center" wrapText="1"/>
    </xf>
    <xf numFmtId="0" fontId="25" fillId="0" borderId="13" xfId="0" applyFont="1" applyFill="1" applyBorder="1" applyAlignment="1" quotePrefix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 quotePrefix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2" fontId="33" fillId="0" borderId="13" xfId="0" applyNumberFormat="1" applyFont="1" applyBorder="1" applyAlignment="1">
      <alignment horizontal="center" vertical="center" wrapText="1"/>
    </xf>
    <xf numFmtId="2" fontId="33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3" xfId="0" applyFont="1" applyFill="1" applyBorder="1" applyAlignment="1" quotePrefix="1">
      <alignment horizontal="center" vertical="center" wrapText="1"/>
    </xf>
    <xf numFmtId="49" fontId="0" fillId="0" borderId="13" xfId="0" applyNumberFormat="1" applyFont="1" applyFill="1" applyBorder="1" applyAlignment="1" quotePrefix="1">
      <alignment horizontal="center" vertical="center" wrapText="1"/>
    </xf>
    <xf numFmtId="0" fontId="25" fillId="0" borderId="13" xfId="0" applyFont="1" applyFill="1" applyBorder="1" applyAlignment="1" quotePrefix="1">
      <alignment horizontal="center" vertical="center" wrapText="1"/>
    </xf>
    <xf numFmtId="2" fontId="25" fillId="0" borderId="13" xfId="0" applyNumberFormat="1" applyFont="1" applyFill="1" applyBorder="1" applyAlignment="1" quotePrefix="1">
      <alignment horizontal="center" vertical="center" wrapText="1"/>
    </xf>
    <xf numFmtId="192" fontId="19" fillId="0" borderId="13" xfId="0" applyNumberFormat="1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 quotePrefix="1">
      <alignment horizontal="center" vertical="center" wrapText="1"/>
    </xf>
    <xf numFmtId="2" fontId="0" fillId="0" borderId="13" xfId="0" applyNumberFormat="1" applyFont="1" applyFill="1" applyBorder="1" applyAlignment="1" quotePrefix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2" fontId="33" fillId="0" borderId="13" xfId="0" applyNumberFormat="1" applyFont="1" applyFill="1" applyBorder="1" applyAlignment="1" quotePrefix="1">
      <alignment horizontal="center" vertical="center" wrapText="1"/>
    </xf>
    <xf numFmtId="2" fontId="19" fillId="0" borderId="13" xfId="0" applyNumberFormat="1" applyFont="1" applyBorder="1" applyAlignment="1" quotePrefix="1">
      <alignment horizontal="center" vertical="center" wrapText="1"/>
    </xf>
    <xf numFmtId="2" fontId="32" fillId="0" borderId="13" xfId="0" applyNumberFormat="1" applyFont="1" applyFill="1" applyBorder="1" applyAlignment="1">
      <alignment horizontal="center" vertical="center" wrapText="1"/>
    </xf>
    <xf numFmtId="192" fontId="32" fillId="0" borderId="13" xfId="95" applyNumberFormat="1" applyFont="1" applyBorder="1" applyAlignment="1">
      <alignment horizontal="center" vertical="center"/>
      <protection/>
    </xf>
    <xf numFmtId="2" fontId="19" fillId="0" borderId="13" xfId="107" applyNumberFormat="1" applyFont="1" applyFill="1" applyBorder="1" applyAlignment="1" quotePrefix="1">
      <alignment horizontal="center" vertical="center" wrapText="1"/>
      <protection/>
    </xf>
    <xf numFmtId="192" fontId="32" fillId="0" borderId="13" xfId="95" applyNumberFormat="1" applyFont="1" applyFill="1" applyBorder="1" applyAlignment="1">
      <alignment horizontal="center" vertical="center"/>
      <protection/>
    </xf>
    <xf numFmtId="2" fontId="25" fillId="0" borderId="13" xfId="0" applyNumberFormat="1" applyFont="1" applyFill="1" applyBorder="1" applyAlignment="1">
      <alignment horizontal="center" vertical="center" wrapText="1"/>
    </xf>
    <xf numFmtId="2" fontId="19" fillId="0" borderId="13" xfId="108" applyNumberFormat="1" applyFont="1" applyFill="1" applyBorder="1" applyAlignment="1">
      <alignment horizontal="center" vertical="center" wrapText="1"/>
      <protection/>
    </xf>
    <xf numFmtId="2" fontId="19" fillId="0" borderId="13" xfId="0" applyNumberFormat="1" applyFont="1" applyFill="1" applyBorder="1" applyAlignment="1" quotePrefix="1">
      <alignment horizontal="center" vertical="center" wrapText="1"/>
    </xf>
    <xf numFmtId="2" fontId="19" fillId="0" borderId="13" xfId="110" applyNumberFormat="1" applyFont="1" applyFill="1" applyBorder="1" applyAlignment="1">
      <alignment horizontal="center" vertical="center" wrapText="1"/>
      <protection/>
    </xf>
    <xf numFmtId="192" fontId="33" fillId="0" borderId="13" xfId="95" applyNumberFormat="1" applyFont="1" applyFill="1" applyBorder="1" applyAlignment="1">
      <alignment horizontal="center" vertical="center"/>
      <protection/>
    </xf>
    <xf numFmtId="2" fontId="25" fillId="0" borderId="13" xfId="0" applyNumberFormat="1" applyFont="1" applyFill="1" applyBorder="1" applyAlignment="1">
      <alignment horizontal="center" vertical="center" wrapText="1"/>
    </xf>
    <xf numFmtId="192" fontId="32" fillId="0" borderId="13" xfId="95" applyNumberFormat="1" applyFont="1" applyFill="1" applyBorder="1" applyAlignment="1">
      <alignment horizontal="center" vertical="center"/>
      <protection/>
    </xf>
    <xf numFmtId="2" fontId="19" fillId="0" borderId="13" xfId="109" applyNumberFormat="1" applyFont="1" applyFill="1" applyBorder="1" applyAlignment="1">
      <alignment horizontal="center" vertical="center" wrapText="1"/>
      <protection/>
    </xf>
    <xf numFmtId="2" fontId="19" fillId="0" borderId="13" xfId="104" applyNumberFormat="1" applyFont="1" applyFill="1" applyBorder="1" applyAlignment="1">
      <alignment horizontal="center" vertical="center" wrapText="1"/>
      <protection/>
    </xf>
    <xf numFmtId="2" fontId="19" fillId="0" borderId="13" xfId="105" applyNumberFormat="1" applyFont="1" applyFill="1" applyBorder="1" applyAlignment="1">
      <alignment horizontal="center" vertical="center" wrapText="1"/>
      <protection/>
    </xf>
    <xf numFmtId="192" fontId="32" fillId="0" borderId="13" xfId="95" applyNumberFormat="1" applyFont="1" applyBorder="1" applyAlignment="1">
      <alignment horizontal="center" vertical="center" wrapText="1"/>
      <protection/>
    </xf>
    <xf numFmtId="192" fontId="32" fillId="0" borderId="13" xfId="95" applyNumberFormat="1" applyFont="1" applyFill="1" applyBorder="1" applyAlignment="1">
      <alignment horizontal="center" vertical="center" wrapText="1"/>
      <protection/>
    </xf>
    <xf numFmtId="192" fontId="32" fillId="0" borderId="13" xfId="95" applyNumberFormat="1" applyFont="1" applyFill="1" applyBorder="1" applyAlignment="1">
      <alignment horizontal="center" vertical="center" wrapText="1"/>
      <protection/>
    </xf>
    <xf numFmtId="192" fontId="32" fillId="0" borderId="13" xfId="0" applyNumberFormat="1" applyFont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 quotePrefix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39" fillId="0" borderId="13" xfId="0" applyFont="1" applyBorder="1" applyAlignment="1" quotePrefix="1">
      <alignment horizontal="center" vertical="center" wrapText="1"/>
    </xf>
    <xf numFmtId="0" fontId="21" fillId="0" borderId="13" xfId="0" applyFont="1" applyBorder="1" applyAlignment="1" quotePrefix="1">
      <alignment horizontal="center" vertical="center" wrapText="1"/>
    </xf>
    <xf numFmtId="2" fontId="21" fillId="0" borderId="13" xfId="0" applyNumberFormat="1" applyFont="1" applyBorder="1" applyAlignment="1" quotePrefix="1">
      <alignment horizontal="center" vertical="center" wrapText="1"/>
    </xf>
    <xf numFmtId="2" fontId="21" fillId="0" borderId="13" xfId="0" applyNumberFormat="1" applyFont="1" applyBorder="1" applyAlignment="1" quotePrefix="1">
      <alignment vertical="center" wrapText="1"/>
    </xf>
    <xf numFmtId="2" fontId="39" fillId="0" borderId="13" xfId="0" applyNumberFormat="1" applyFont="1" applyFill="1" applyBorder="1" applyAlignment="1" quotePrefix="1">
      <alignment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16" xfId="0" applyFont="1" applyBorder="1" applyAlignment="1">
      <alignment/>
    </xf>
    <xf numFmtId="0" fontId="0" fillId="0" borderId="16" xfId="0" applyBorder="1" applyAlignment="1">
      <alignment/>
    </xf>
    <xf numFmtId="0" fontId="38" fillId="0" borderId="0" xfId="0" applyNumberFormat="1" applyFont="1" applyFill="1" applyAlignment="1" applyProtection="1">
      <alignment horizontal="right" vertical="center" wrapText="1"/>
      <protection/>
    </xf>
  </cellXfs>
  <cellStyles count="1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11" xfId="104"/>
    <cellStyle name="Обычный 13" xfId="105"/>
    <cellStyle name="Обычный 2" xfId="106"/>
    <cellStyle name="Обычный 3" xfId="107"/>
    <cellStyle name="Обычный 5" xfId="108"/>
    <cellStyle name="Обычный 6" xfId="109"/>
    <cellStyle name="Обычный 7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="75" zoomScaleSheetLayoutView="75" zoomScalePageLayoutView="0" workbookViewId="0" topLeftCell="B1">
      <selection activeCell="G2" sqref="G2:I2"/>
    </sheetView>
  </sheetViews>
  <sheetFormatPr defaultColWidth="9.16015625" defaultRowHeight="12.75"/>
  <cols>
    <col min="1" max="1" width="3.83203125" style="3" hidden="1" customWidth="1"/>
    <col min="2" max="2" width="24.83203125" style="8" customWidth="1"/>
    <col min="3" max="3" width="21" style="8" customWidth="1"/>
    <col min="4" max="4" width="14.83203125" style="8" customWidth="1"/>
    <col min="5" max="5" width="54" style="3" customWidth="1"/>
    <col min="6" max="6" width="42.66015625" style="3" customWidth="1"/>
    <col min="7" max="7" width="15.66015625" style="3" customWidth="1"/>
    <col min="8" max="8" width="18.83203125" style="3" customWidth="1"/>
    <col min="9" max="9" width="26.16015625" style="3" customWidth="1"/>
    <col min="10" max="10" width="3.5" style="2" hidden="1" customWidth="1"/>
    <col min="11" max="11" width="9.16015625" style="2" customWidth="1"/>
    <col min="12" max="13" width="14.66015625" style="2" bestFit="1" customWidth="1"/>
    <col min="14" max="16384" width="9.16015625" style="2" customWidth="1"/>
  </cols>
  <sheetData>
    <row r="1" spans="1:9" s="6" customFormat="1" ht="13.5" customHeight="1">
      <c r="A1" s="5"/>
      <c r="B1" s="77"/>
      <c r="C1" s="77"/>
      <c r="D1" s="77"/>
      <c r="E1" s="77"/>
      <c r="F1" s="77"/>
      <c r="G1" s="77"/>
      <c r="H1" s="77"/>
      <c r="I1" s="77"/>
    </row>
    <row r="2" spans="6:9" ht="188.25" customHeight="1">
      <c r="F2" s="14"/>
      <c r="G2" s="81" t="s">
        <v>148</v>
      </c>
      <c r="H2" s="81"/>
      <c r="I2" s="81"/>
    </row>
    <row r="3" spans="1:9" ht="39.75" customHeight="1">
      <c r="A3" s="1"/>
      <c r="B3" s="78" t="s">
        <v>24</v>
      </c>
      <c r="C3" s="78"/>
      <c r="D3" s="78"/>
      <c r="E3" s="78"/>
      <c r="F3" s="78"/>
      <c r="G3" s="78"/>
      <c r="H3" s="78"/>
      <c r="I3" s="78"/>
    </row>
    <row r="4" spans="2:9" ht="18.75">
      <c r="B4" s="9"/>
      <c r="C4" s="9"/>
      <c r="D4" s="9"/>
      <c r="E4" s="4"/>
      <c r="F4" s="11"/>
      <c r="G4" s="11"/>
      <c r="H4" s="12"/>
      <c r="I4" s="7" t="s">
        <v>4</v>
      </c>
    </row>
    <row r="5" spans="1:9" ht="99.75" customHeight="1">
      <c r="A5" s="10"/>
      <c r="B5" s="26" t="s">
        <v>98</v>
      </c>
      <c r="C5" s="26" t="s">
        <v>99</v>
      </c>
      <c r="D5" s="27" t="s">
        <v>100</v>
      </c>
      <c r="E5" s="28" t="s">
        <v>5</v>
      </c>
      <c r="F5" s="29" t="s">
        <v>6</v>
      </c>
      <c r="G5" s="27" t="s">
        <v>0</v>
      </c>
      <c r="H5" s="29" t="s">
        <v>1</v>
      </c>
      <c r="I5" s="29" t="s">
        <v>3</v>
      </c>
    </row>
    <row r="6" spans="2:9" ht="48" customHeight="1">
      <c r="B6" s="20" t="s">
        <v>7</v>
      </c>
      <c r="C6" s="21"/>
      <c r="D6" s="18"/>
      <c r="E6" s="49" t="s">
        <v>28</v>
      </c>
      <c r="F6" s="64"/>
      <c r="G6" s="19">
        <f>G8</f>
        <v>230000</v>
      </c>
      <c r="H6" s="19">
        <f>H7</f>
        <v>0</v>
      </c>
      <c r="I6" s="19">
        <f>G6+H6</f>
        <v>230000</v>
      </c>
    </row>
    <row r="7" spans="2:9" ht="48" customHeight="1">
      <c r="B7" s="21" t="s">
        <v>30</v>
      </c>
      <c r="C7" s="21"/>
      <c r="D7" s="18"/>
      <c r="E7" s="49" t="s">
        <v>29</v>
      </c>
      <c r="F7" s="64"/>
      <c r="G7" s="19">
        <v>230000</v>
      </c>
      <c r="H7" s="19">
        <f>H8</f>
        <v>0</v>
      </c>
      <c r="I7" s="19">
        <f>G7+H7</f>
        <v>230000</v>
      </c>
    </row>
    <row r="8" spans="2:9" ht="94.5" customHeight="1">
      <c r="B8" s="23" t="s">
        <v>8</v>
      </c>
      <c r="C8" s="24" t="s">
        <v>9</v>
      </c>
      <c r="D8" s="25" t="s">
        <v>10</v>
      </c>
      <c r="E8" s="50" t="s">
        <v>11</v>
      </c>
      <c r="F8" s="65" t="s">
        <v>25</v>
      </c>
      <c r="G8" s="51">
        <v>230000</v>
      </c>
      <c r="H8" s="70"/>
      <c r="I8" s="51">
        <f>G8+H8</f>
        <v>230000</v>
      </c>
    </row>
    <row r="9" spans="2:9" ht="48" customHeight="1">
      <c r="B9" s="20" t="s">
        <v>12</v>
      </c>
      <c r="C9" s="21"/>
      <c r="D9" s="37"/>
      <c r="E9" s="52" t="s">
        <v>31</v>
      </c>
      <c r="F9" s="64"/>
      <c r="G9" s="19">
        <f>G10</f>
        <v>6082501</v>
      </c>
      <c r="H9" s="19">
        <f>H10</f>
        <v>16774745</v>
      </c>
      <c r="I9" s="19">
        <f>G9+H9</f>
        <v>22857246</v>
      </c>
    </row>
    <row r="10" spans="2:9" ht="48" customHeight="1">
      <c r="B10" s="21" t="s">
        <v>33</v>
      </c>
      <c r="C10" s="21"/>
      <c r="D10" s="37"/>
      <c r="E10" s="52" t="s">
        <v>32</v>
      </c>
      <c r="F10" s="64"/>
      <c r="G10" s="19">
        <f>G11+G12+G13+G14+G16+G17+G18+G19+G15</f>
        <v>6082501</v>
      </c>
      <c r="H10" s="19">
        <f>H11+H12+H13+H14+H16+H17+H18+H19+H15</f>
        <v>16774745</v>
      </c>
      <c r="I10" s="19">
        <f>G10+H10</f>
        <v>22857246</v>
      </c>
    </row>
    <row r="11" spans="2:9" ht="120.75" customHeight="1">
      <c r="B11" s="23" t="s">
        <v>13</v>
      </c>
      <c r="C11" s="24" t="s">
        <v>9</v>
      </c>
      <c r="D11" s="25" t="s">
        <v>10</v>
      </c>
      <c r="E11" s="50" t="s">
        <v>11</v>
      </c>
      <c r="F11" s="65" t="s">
        <v>25</v>
      </c>
      <c r="G11" s="51">
        <v>349800</v>
      </c>
      <c r="H11" s="19"/>
      <c r="I11" s="51">
        <f aca="true" t="shared" si="0" ref="I11:I22">G11+H11</f>
        <v>349800</v>
      </c>
    </row>
    <row r="12" spans="2:9" ht="98.25" customHeight="1">
      <c r="B12" s="23" t="s">
        <v>50</v>
      </c>
      <c r="C12" s="23" t="s">
        <v>51</v>
      </c>
      <c r="D12" s="25" t="s">
        <v>52</v>
      </c>
      <c r="E12" s="25" t="s">
        <v>53</v>
      </c>
      <c r="F12" s="65" t="s">
        <v>62</v>
      </c>
      <c r="G12" s="53">
        <v>622780</v>
      </c>
      <c r="H12" s="53">
        <v>1587094</v>
      </c>
      <c r="I12" s="53">
        <f t="shared" si="0"/>
        <v>2209874</v>
      </c>
    </row>
    <row r="13" spans="2:9" ht="98.25" customHeight="1">
      <c r="B13" s="23" t="s">
        <v>54</v>
      </c>
      <c r="C13" s="23" t="s">
        <v>55</v>
      </c>
      <c r="D13" s="25" t="s">
        <v>56</v>
      </c>
      <c r="E13" s="25" t="s">
        <v>57</v>
      </c>
      <c r="F13" s="65" t="s">
        <v>62</v>
      </c>
      <c r="G13" s="53">
        <v>2107163</v>
      </c>
      <c r="H13" s="53">
        <v>1080041</v>
      </c>
      <c r="I13" s="53">
        <f t="shared" si="0"/>
        <v>3187204</v>
      </c>
    </row>
    <row r="14" spans="2:9" ht="98.25" customHeight="1">
      <c r="B14" s="31" t="s">
        <v>58</v>
      </c>
      <c r="C14" s="31" t="s">
        <v>59</v>
      </c>
      <c r="D14" s="33" t="s">
        <v>60</v>
      </c>
      <c r="E14" s="43" t="s">
        <v>61</v>
      </c>
      <c r="F14" s="65" t="s">
        <v>62</v>
      </c>
      <c r="G14" s="53">
        <v>836700</v>
      </c>
      <c r="H14" s="53"/>
      <c r="I14" s="53">
        <f t="shared" si="0"/>
        <v>836700</v>
      </c>
    </row>
    <row r="15" spans="2:9" ht="98.25" customHeight="1">
      <c r="B15" s="31">
        <v>312220</v>
      </c>
      <c r="C15" s="31">
        <v>2220</v>
      </c>
      <c r="D15" s="32" t="s">
        <v>60</v>
      </c>
      <c r="E15" s="54" t="s">
        <v>126</v>
      </c>
      <c r="F15" s="65" t="s">
        <v>62</v>
      </c>
      <c r="G15" s="53">
        <v>802558</v>
      </c>
      <c r="H15" s="53"/>
      <c r="I15" s="53">
        <f t="shared" si="0"/>
        <v>802558</v>
      </c>
    </row>
    <row r="16" spans="2:9" ht="98.25" customHeight="1">
      <c r="B16" s="23" t="s">
        <v>47</v>
      </c>
      <c r="C16" s="23" t="s">
        <v>48</v>
      </c>
      <c r="D16" s="25" t="s">
        <v>10</v>
      </c>
      <c r="E16" s="25" t="s">
        <v>49</v>
      </c>
      <c r="F16" s="65" t="s">
        <v>62</v>
      </c>
      <c r="G16" s="53"/>
      <c r="H16" s="53">
        <v>795742</v>
      </c>
      <c r="I16" s="53">
        <f t="shared" si="0"/>
        <v>795742</v>
      </c>
    </row>
    <row r="17" spans="2:9" ht="98.25" customHeight="1">
      <c r="B17" s="31" t="s">
        <v>38</v>
      </c>
      <c r="C17" s="31" t="s">
        <v>39</v>
      </c>
      <c r="D17" s="33" t="s">
        <v>40</v>
      </c>
      <c r="E17" s="33" t="s">
        <v>41</v>
      </c>
      <c r="F17" s="65" t="s">
        <v>123</v>
      </c>
      <c r="G17" s="42">
        <v>914000</v>
      </c>
      <c r="H17" s="43">
        <v>573000</v>
      </c>
      <c r="I17" s="43">
        <f t="shared" si="0"/>
        <v>1487000</v>
      </c>
    </row>
    <row r="18" spans="2:9" ht="98.25" customHeight="1">
      <c r="B18" s="31" t="s">
        <v>42</v>
      </c>
      <c r="C18" s="31" t="s">
        <v>43</v>
      </c>
      <c r="D18" s="33" t="s">
        <v>40</v>
      </c>
      <c r="E18" s="33" t="s">
        <v>44</v>
      </c>
      <c r="F18" s="65" t="s">
        <v>132</v>
      </c>
      <c r="G18" s="42">
        <v>449500</v>
      </c>
      <c r="H18" s="43">
        <v>988868</v>
      </c>
      <c r="I18" s="43">
        <f t="shared" si="0"/>
        <v>1438368</v>
      </c>
    </row>
    <row r="19" spans="2:9" ht="98.25" customHeight="1">
      <c r="B19" s="24" t="s">
        <v>122</v>
      </c>
      <c r="C19" s="23" t="s">
        <v>45</v>
      </c>
      <c r="D19" s="25" t="s">
        <v>40</v>
      </c>
      <c r="E19" s="25" t="s">
        <v>46</v>
      </c>
      <c r="F19" s="65" t="s">
        <v>121</v>
      </c>
      <c r="G19" s="53"/>
      <c r="H19" s="53">
        <v>11750000</v>
      </c>
      <c r="I19" s="53">
        <f>G19+H19</f>
        <v>11750000</v>
      </c>
    </row>
    <row r="20" spans="2:9" ht="98.25" customHeight="1">
      <c r="B20" s="20" t="s">
        <v>82</v>
      </c>
      <c r="C20" s="47"/>
      <c r="D20" s="37"/>
      <c r="E20" s="55" t="s">
        <v>83</v>
      </c>
      <c r="F20" s="30"/>
      <c r="G20" s="44">
        <f>G22+G23+G24+G25+G26+G27+G28+G29+G30</f>
        <v>34477877</v>
      </c>
      <c r="H20" s="44">
        <f>H22+H23+H24+H25+H26+H27+H28+H29+H30</f>
        <v>16976977</v>
      </c>
      <c r="I20" s="56">
        <f t="shared" si="0"/>
        <v>51454854</v>
      </c>
    </row>
    <row r="21" spans="2:9" ht="43.5" customHeight="1">
      <c r="B21" s="20" t="s">
        <v>84</v>
      </c>
      <c r="C21" s="47"/>
      <c r="D21" s="37"/>
      <c r="E21" s="55" t="s">
        <v>85</v>
      </c>
      <c r="F21" s="30"/>
      <c r="G21" s="44">
        <f>G22+G23+G24+G25+G26+G27+G28+G29+G30</f>
        <v>34477877</v>
      </c>
      <c r="H21" s="44">
        <f>H22+H23+H24+H25+H26+H27+H28+H29+H30</f>
        <v>16976977</v>
      </c>
      <c r="I21" s="56">
        <f t="shared" si="0"/>
        <v>51454854</v>
      </c>
    </row>
    <row r="22" spans="2:9" ht="83.25" customHeight="1">
      <c r="B22" s="23" t="s">
        <v>86</v>
      </c>
      <c r="C22" s="23" t="s">
        <v>63</v>
      </c>
      <c r="D22" s="25" t="s">
        <v>64</v>
      </c>
      <c r="E22" s="25" t="s">
        <v>65</v>
      </c>
      <c r="F22" s="65" t="s">
        <v>66</v>
      </c>
      <c r="G22" s="53">
        <v>30934369</v>
      </c>
      <c r="H22" s="53">
        <v>14883558</v>
      </c>
      <c r="I22" s="43">
        <f t="shared" si="0"/>
        <v>45817927</v>
      </c>
    </row>
    <row r="23" spans="2:9" ht="98.25" customHeight="1">
      <c r="B23" s="23" t="s">
        <v>87</v>
      </c>
      <c r="C23" s="23" t="s">
        <v>67</v>
      </c>
      <c r="D23" s="25" t="s">
        <v>68</v>
      </c>
      <c r="E23" s="25" t="s">
        <v>69</v>
      </c>
      <c r="F23" s="65" t="s">
        <v>66</v>
      </c>
      <c r="G23" s="53">
        <v>1664400</v>
      </c>
      <c r="H23" s="43">
        <v>1217669</v>
      </c>
      <c r="I23" s="43">
        <f aca="true" t="shared" si="1" ref="I23:I30">G23+H23</f>
        <v>2882069</v>
      </c>
    </row>
    <row r="24" spans="2:9" ht="98.25" customHeight="1">
      <c r="B24" s="23" t="s">
        <v>88</v>
      </c>
      <c r="C24" s="23" t="s">
        <v>70</v>
      </c>
      <c r="D24" s="25" t="s">
        <v>71</v>
      </c>
      <c r="E24" s="25" t="s">
        <v>72</v>
      </c>
      <c r="F24" s="65" t="s">
        <v>66</v>
      </c>
      <c r="G24" s="53">
        <f>220114+48425</f>
        <v>268539</v>
      </c>
      <c r="H24" s="43"/>
      <c r="I24" s="43">
        <f t="shared" si="1"/>
        <v>268539</v>
      </c>
    </row>
    <row r="25" spans="2:9" ht="98.25" customHeight="1">
      <c r="B25" s="23" t="s">
        <v>89</v>
      </c>
      <c r="C25" s="23" t="s">
        <v>73</v>
      </c>
      <c r="D25" s="25" t="s">
        <v>71</v>
      </c>
      <c r="E25" s="25" t="s">
        <v>74</v>
      </c>
      <c r="F25" s="65" t="s">
        <v>66</v>
      </c>
      <c r="G25" s="42">
        <v>151470</v>
      </c>
      <c r="H25" s="43"/>
      <c r="I25" s="43">
        <f t="shared" si="1"/>
        <v>151470</v>
      </c>
    </row>
    <row r="26" spans="2:9" ht="98.25" customHeight="1">
      <c r="B26" s="23" t="s">
        <v>90</v>
      </c>
      <c r="C26" s="23" t="s">
        <v>75</v>
      </c>
      <c r="D26" s="25" t="s">
        <v>71</v>
      </c>
      <c r="E26" s="25" t="s">
        <v>76</v>
      </c>
      <c r="F26" s="65" t="s">
        <v>66</v>
      </c>
      <c r="G26" s="42">
        <v>299238</v>
      </c>
      <c r="H26" s="43"/>
      <c r="I26" s="43">
        <f t="shared" si="1"/>
        <v>299238</v>
      </c>
    </row>
    <row r="27" spans="2:9" ht="98.25" customHeight="1">
      <c r="B27" s="23" t="s">
        <v>91</v>
      </c>
      <c r="C27" s="23" t="s">
        <v>77</v>
      </c>
      <c r="D27" s="25" t="s">
        <v>71</v>
      </c>
      <c r="E27" s="25" t="s">
        <v>78</v>
      </c>
      <c r="F27" s="65" t="s">
        <v>66</v>
      </c>
      <c r="G27" s="42">
        <v>321600</v>
      </c>
      <c r="H27" s="43">
        <v>12500</v>
      </c>
      <c r="I27" s="43">
        <f t="shared" si="1"/>
        <v>334100</v>
      </c>
    </row>
    <row r="28" spans="2:9" ht="98.25" customHeight="1">
      <c r="B28" s="23" t="s">
        <v>92</v>
      </c>
      <c r="C28" s="23" t="s">
        <v>79</v>
      </c>
      <c r="D28" s="25" t="s">
        <v>71</v>
      </c>
      <c r="E28" s="25" t="s">
        <v>93</v>
      </c>
      <c r="F28" s="65" t="s">
        <v>66</v>
      </c>
      <c r="G28" s="42">
        <v>16290</v>
      </c>
      <c r="H28" s="43"/>
      <c r="I28" s="43">
        <f t="shared" si="1"/>
        <v>16290</v>
      </c>
    </row>
    <row r="29" spans="2:9" ht="98.25" customHeight="1">
      <c r="B29" s="23" t="s">
        <v>94</v>
      </c>
      <c r="C29" s="23" t="s">
        <v>80</v>
      </c>
      <c r="D29" s="25" t="s">
        <v>64</v>
      </c>
      <c r="E29" s="25" t="s">
        <v>81</v>
      </c>
      <c r="F29" s="65" t="s">
        <v>66</v>
      </c>
      <c r="G29" s="42"/>
      <c r="H29" s="43">
        <v>863250</v>
      </c>
      <c r="I29" s="43">
        <f t="shared" si="1"/>
        <v>863250</v>
      </c>
    </row>
    <row r="30" spans="2:9" ht="80.25" customHeight="1">
      <c r="B30" s="31" t="s">
        <v>95</v>
      </c>
      <c r="C30" s="31" t="s">
        <v>96</v>
      </c>
      <c r="D30" s="33" t="s">
        <v>22</v>
      </c>
      <c r="E30" s="43" t="s">
        <v>97</v>
      </c>
      <c r="F30" s="65" t="s">
        <v>66</v>
      </c>
      <c r="G30" s="42">
        <v>821971</v>
      </c>
      <c r="H30" s="43"/>
      <c r="I30" s="43">
        <f t="shared" si="1"/>
        <v>821971</v>
      </c>
    </row>
    <row r="31" spans="2:9" ht="60.75" customHeight="1">
      <c r="B31" s="20" t="s">
        <v>14</v>
      </c>
      <c r="C31" s="21"/>
      <c r="D31" s="37"/>
      <c r="E31" s="57" t="s">
        <v>34</v>
      </c>
      <c r="F31" s="65"/>
      <c r="G31" s="58">
        <f>G32</f>
        <v>758527</v>
      </c>
      <c r="H31" s="58">
        <f>H32</f>
        <v>78000</v>
      </c>
      <c r="I31" s="58">
        <f>G31+H31</f>
        <v>836527</v>
      </c>
    </row>
    <row r="32" spans="1:9" s="38" customFormat="1" ht="48" customHeight="1">
      <c r="A32" s="1"/>
      <c r="B32" s="20">
        <v>1510000</v>
      </c>
      <c r="C32" s="21"/>
      <c r="D32" s="37"/>
      <c r="E32" s="57" t="s">
        <v>35</v>
      </c>
      <c r="F32" s="65"/>
      <c r="G32" s="58">
        <f>G33+G34+G35+G36</f>
        <v>758527</v>
      </c>
      <c r="H32" s="58">
        <f>H33+H34+H35+H36</f>
        <v>78000</v>
      </c>
      <c r="I32" s="58">
        <f>G32+H32</f>
        <v>836527</v>
      </c>
    </row>
    <row r="33" spans="1:9" s="38" customFormat="1" ht="48" customHeight="1">
      <c r="A33" s="1"/>
      <c r="B33" s="31" t="s">
        <v>15</v>
      </c>
      <c r="C33" s="32" t="s">
        <v>16</v>
      </c>
      <c r="D33" s="33" t="s">
        <v>17</v>
      </c>
      <c r="E33" s="59" t="s">
        <v>18</v>
      </c>
      <c r="F33" s="65" t="s">
        <v>27</v>
      </c>
      <c r="G33" s="53">
        <v>129167</v>
      </c>
      <c r="H33" s="58"/>
      <c r="I33" s="53">
        <v>129167</v>
      </c>
    </row>
    <row r="34" spans="1:9" s="38" customFormat="1" ht="67.5" customHeight="1">
      <c r="A34" s="1"/>
      <c r="B34" s="45" t="s">
        <v>101</v>
      </c>
      <c r="C34" s="45" t="s">
        <v>102</v>
      </c>
      <c r="D34" s="46" t="s">
        <v>63</v>
      </c>
      <c r="E34" s="33" t="s">
        <v>103</v>
      </c>
      <c r="F34" s="65" t="s">
        <v>27</v>
      </c>
      <c r="G34" s="53"/>
      <c r="H34" s="53">
        <v>78000</v>
      </c>
      <c r="I34" s="53">
        <f aca="true" t="shared" si="2" ref="I34:I41">G34+H34</f>
        <v>78000</v>
      </c>
    </row>
    <row r="35" spans="1:9" s="38" customFormat="1" ht="41.25" customHeight="1">
      <c r="A35" s="1"/>
      <c r="B35" s="40" t="s">
        <v>124</v>
      </c>
      <c r="C35" s="40">
        <v>3400</v>
      </c>
      <c r="D35" s="41">
        <v>1090</v>
      </c>
      <c r="E35" s="68" t="s">
        <v>125</v>
      </c>
      <c r="F35" s="66" t="s">
        <v>27</v>
      </c>
      <c r="G35" s="60">
        <v>591560</v>
      </c>
      <c r="H35" s="60"/>
      <c r="I35" s="53">
        <f t="shared" si="2"/>
        <v>591560</v>
      </c>
    </row>
    <row r="36" spans="1:9" s="38" customFormat="1" ht="41.25" customHeight="1">
      <c r="A36" s="1"/>
      <c r="B36" s="40">
        <v>1513131</v>
      </c>
      <c r="C36" s="40">
        <v>3131</v>
      </c>
      <c r="D36" s="41">
        <v>1040</v>
      </c>
      <c r="E36" s="68" t="s">
        <v>131</v>
      </c>
      <c r="F36" s="66" t="s">
        <v>27</v>
      </c>
      <c r="G36" s="60">
        <v>37800</v>
      </c>
      <c r="H36" s="60"/>
      <c r="I36" s="53">
        <f t="shared" si="2"/>
        <v>37800</v>
      </c>
    </row>
    <row r="37" spans="1:9" s="38" customFormat="1" ht="65.25" customHeight="1">
      <c r="A37" s="1"/>
      <c r="B37" s="20" t="s">
        <v>19</v>
      </c>
      <c r="C37" s="21"/>
      <c r="D37" s="37"/>
      <c r="E37" s="61" t="s">
        <v>36</v>
      </c>
      <c r="F37" s="65"/>
      <c r="G37" s="58">
        <f>G38</f>
        <v>358630</v>
      </c>
      <c r="H37" s="58">
        <f>H38</f>
        <v>107500</v>
      </c>
      <c r="I37" s="58">
        <f t="shared" si="2"/>
        <v>466130</v>
      </c>
    </row>
    <row r="38" spans="1:9" s="38" customFormat="1" ht="48" customHeight="1">
      <c r="A38" s="1"/>
      <c r="B38" s="20">
        <v>1110000</v>
      </c>
      <c r="C38" s="21"/>
      <c r="D38" s="37"/>
      <c r="E38" s="61" t="s">
        <v>37</v>
      </c>
      <c r="F38" s="65"/>
      <c r="G38" s="58">
        <f>G39+G40+G41</f>
        <v>358630</v>
      </c>
      <c r="H38" s="58">
        <f>H39+H40+H41</f>
        <v>107500</v>
      </c>
      <c r="I38" s="58">
        <f t="shared" si="2"/>
        <v>466130</v>
      </c>
    </row>
    <row r="39" spans="1:9" s="38" customFormat="1" ht="48" customHeight="1">
      <c r="A39" s="1"/>
      <c r="B39" s="31" t="s">
        <v>20</v>
      </c>
      <c r="C39" s="32" t="s">
        <v>21</v>
      </c>
      <c r="D39" s="33" t="s">
        <v>22</v>
      </c>
      <c r="E39" s="59" t="s">
        <v>23</v>
      </c>
      <c r="F39" s="65" t="s">
        <v>26</v>
      </c>
      <c r="G39" s="53">
        <v>325210</v>
      </c>
      <c r="H39" s="58"/>
      <c r="I39" s="53">
        <f t="shared" si="2"/>
        <v>325210</v>
      </c>
    </row>
    <row r="40" spans="1:9" s="38" customFormat="1" ht="48" customHeight="1">
      <c r="A40" s="1"/>
      <c r="B40" s="31">
        <v>1113142</v>
      </c>
      <c r="C40" s="32" t="s">
        <v>135</v>
      </c>
      <c r="D40" s="69">
        <v>1040</v>
      </c>
      <c r="E40" s="59" t="s">
        <v>136</v>
      </c>
      <c r="F40" s="65" t="s">
        <v>137</v>
      </c>
      <c r="G40" s="53">
        <v>33420</v>
      </c>
      <c r="H40" s="53">
        <v>85000</v>
      </c>
      <c r="I40" s="53">
        <f t="shared" si="2"/>
        <v>118420</v>
      </c>
    </row>
    <row r="41" spans="1:9" s="38" customFormat="1" ht="48" customHeight="1">
      <c r="A41" s="1"/>
      <c r="B41" s="31">
        <v>1115041</v>
      </c>
      <c r="C41" s="32" t="s">
        <v>139</v>
      </c>
      <c r="D41" s="32" t="s">
        <v>22</v>
      </c>
      <c r="E41" s="59" t="s">
        <v>140</v>
      </c>
      <c r="F41" s="65" t="s">
        <v>26</v>
      </c>
      <c r="G41" s="53"/>
      <c r="H41" s="53">
        <v>22500</v>
      </c>
      <c r="I41" s="53">
        <f t="shared" si="2"/>
        <v>22500</v>
      </c>
    </row>
    <row r="42" spans="1:9" s="38" customFormat="1" ht="48" customHeight="1">
      <c r="A42" s="1"/>
      <c r="B42" s="20" t="s">
        <v>112</v>
      </c>
      <c r="C42" s="47"/>
      <c r="D42" s="37"/>
      <c r="E42" s="62" t="s">
        <v>113</v>
      </c>
      <c r="F42" s="65"/>
      <c r="G42" s="53"/>
      <c r="H42" s="58">
        <f>H43</f>
        <v>114900</v>
      </c>
      <c r="I42" s="58">
        <f aca="true" t="shared" si="3" ref="I42:I53">G42+H42</f>
        <v>114900</v>
      </c>
    </row>
    <row r="43" spans="2:9" ht="48" customHeight="1">
      <c r="B43" s="20" t="s">
        <v>114</v>
      </c>
      <c r="C43" s="47"/>
      <c r="D43" s="37"/>
      <c r="E43" s="62" t="s">
        <v>115</v>
      </c>
      <c r="F43" s="65"/>
      <c r="G43" s="53"/>
      <c r="H43" s="58">
        <f>H44+H45+H46</f>
        <v>114900</v>
      </c>
      <c r="I43" s="58">
        <f t="shared" si="3"/>
        <v>114900</v>
      </c>
    </row>
    <row r="44" spans="2:9" ht="48" customHeight="1">
      <c r="B44" s="23" t="s">
        <v>116</v>
      </c>
      <c r="C44" s="23" t="s">
        <v>117</v>
      </c>
      <c r="D44" s="25" t="s">
        <v>118</v>
      </c>
      <c r="E44" s="25" t="s">
        <v>119</v>
      </c>
      <c r="F44" s="65" t="s">
        <v>120</v>
      </c>
      <c r="G44" s="53"/>
      <c r="H44" s="53">
        <v>20000</v>
      </c>
      <c r="I44" s="53">
        <f t="shared" si="3"/>
        <v>20000</v>
      </c>
    </row>
    <row r="45" spans="2:9" ht="48" customHeight="1">
      <c r="B45" s="23">
        <v>2414070</v>
      </c>
      <c r="C45" s="23">
        <v>4070</v>
      </c>
      <c r="D45" s="24" t="s">
        <v>129</v>
      </c>
      <c r="E45" s="50" t="s">
        <v>127</v>
      </c>
      <c r="F45" s="65" t="s">
        <v>120</v>
      </c>
      <c r="G45" s="53"/>
      <c r="H45" s="53">
        <v>54900</v>
      </c>
      <c r="I45" s="53">
        <f t="shared" si="3"/>
        <v>54900</v>
      </c>
    </row>
    <row r="46" spans="2:9" ht="48" customHeight="1">
      <c r="B46" s="23">
        <v>2414060</v>
      </c>
      <c r="C46" s="23">
        <v>4060</v>
      </c>
      <c r="D46" s="24" t="s">
        <v>130</v>
      </c>
      <c r="E46" s="50" t="s">
        <v>128</v>
      </c>
      <c r="F46" s="65" t="s">
        <v>120</v>
      </c>
      <c r="G46" s="53"/>
      <c r="H46" s="53">
        <v>40000</v>
      </c>
      <c r="I46" s="53">
        <f t="shared" si="3"/>
        <v>40000</v>
      </c>
    </row>
    <row r="47" spans="2:9" ht="48" customHeight="1">
      <c r="B47" s="71" t="s">
        <v>141</v>
      </c>
      <c r="C47" s="23"/>
      <c r="D47" s="24"/>
      <c r="E47" s="75" t="s">
        <v>144</v>
      </c>
      <c r="F47" s="65"/>
      <c r="G47" s="58">
        <f>G48</f>
        <v>2200</v>
      </c>
      <c r="H47" s="58"/>
      <c r="I47" s="58">
        <f>G47+H47</f>
        <v>2200</v>
      </c>
    </row>
    <row r="48" spans="2:9" ht="48" customHeight="1">
      <c r="B48" s="71" t="s">
        <v>142</v>
      </c>
      <c r="C48" s="23"/>
      <c r="D48" s="24"/>
      <c r="E48" s="75" t="s">
        <v>145</v>
      </c>
      <c r="F48" s="65"/>
      <c r="G48" s="58">
        <f>G49</f>
        <v>2200</v>
      </c>
      <c r="H48" s="58"/>
      <c r="I48" s="58">
        <f>G48+H48</f>
        <v>2200</v>
      </c>
    </row>
    <row r="49" spans="2:9" ht="48" customHeight="1">
      <c r="B49" s="72" t="s">
        <v>143</v>
      </c>
      <c r="C49" s="72" t="s">
        <v>9</v>
      </c>
      <c r="D49" s="73" t="s">
        <v>10</v>
      </c>
      <c r="E49" s="74" t="s">
        <v>11</v>
      </c>
      <c r="F49" s="65" t="s">
        <v>146</v>
      </c>
      <c r="G49" s="53">
        <v>2200</v>
      </c>
      <c r="H49" s="53"/>
      <c r="I49" s="53">
        <f>G49+H49</f>
        <v>2200</v>
      </c>
    </row>
    <row r="50" spans="2:9" ht="48" customHeight="1">
      <c r="B50" s="22" t="s">
        <v>104</v>
      </c>
      <c r="C50" s="35"/>
      <c r="D50" s="36"/>
      <c r="E50" s="63" t="s">
        <v>105</v>
      </c>
      <c r="F50" s="65"/>
      <c r="G50" s="19">
        <f>G51</f>
        <v>2296901</v>
      </c>
      <c r="H50" s="19">
        <f>H51</f>
        <v>2671000</v>
      </c>
      <c r="I50" s="19">
        <f t="shared" si="3"/>
        <v>4967901</v>
      </c>
    </row>
    <row r="51" spans="2:9" ht="48" customHeight="1">
      <c r="B51" s="22" t="s">
        <v>106</v>
      </c>
      <c r="C51" s="35"/>
      <c r="D51" s="36"/>
      <c r="E51" s="63" t="s">
        <v>107</v>
      </c>
      <c r="F51" s="65"/>
      <c r="G51" s="19">
        <f>G52+G53+G56+G54+G55</f>
        <v>2296901</v>
      </c>
      <c r="H51" s="19">
        <f>H52+H53+H54+H55+H56</f>
        <v>2671000</v>
      </c>
      <c r="I51" s="19">
        <f t="shared" si="3"/>
        <v>4967901</v>
      </c>
    </row>
    <row r="52" spans="2:9" ht="74.25" customHeight="1">
      <c r="B52" s="20" t="s">
        <v>108</v>
      </c>
      <c r="C52" s="20" t="s">
        <v>109</v>
      </c>
      <c r="D52" s="48" t="s">
        <v>110</v>
      </c>
      <c r="E52" s="25" t="s">
        <v>111</v>
      </c>
      <c r="F52" s="65" t="s">
        <v>27</v>
      </c>
      <c r="G52" s="53">
        <v>269801</v>
      </c>
      <c r="H52" s="53">
        <v>145000</v>
      </c>
      <c r="I52" s="53">
        <f t="shared" si="3"/>
        <v>414801</v>
      </c>
    </row>
    <row r="53" spans="2:9" ht="71.25" customHeight="1">
      <c r="B53" s="20" t="s">
        <v>108</v>
      </c>
      <c r="C53" s="20" t="s">
        <v>109</v>
      </c>
      <c r="D53" s="48" t="s">
        <v>110</v>
      </c>
      <c r="E53" s="25" t="s">
        <v>111</v>
      </c>
      <c r="F53" s="65" t="s">
        <v>133</v>
      </c>
      <c r="G53" s="53">
        <v>24000</v>
      </c>
      <c r="H53" s="53">
        <v>26000</v>
      </c>
      <c r="I53" s="53">
        <f t="shared" si="3"/>
        <v>50000</v>
      </c>
    </row>
    <row r="54" spans="2:9" ht="71.25" customHeight="1">
      <c r="B54" s="20" t="s">
        <v>108</v>
      </c>
      <c r="C54" s="20">
        <v>8370</v>
      </c>
      <c r="D54" s="21" t="s">
        <v>110</v>
      </c>
      <c r="E54" s="25" t="s">
        <v>111</v>
      </c>
      <c r="F54" s="65" t="s">
        <v>146</v>
      </c>
      <c r="G54" s="53">
        <v>2000</v>
      </c>
      <c r="H54" s="53"/>
      <c r="I54" s="53">
        <f>G54+H54</f>
        <v>2000</v>
      </c>
    </row>
    <row r="55" spans="2:9" ht="71.25" customHeight="1">
      <c r="B55" s="20" t="s">
        <v>108</v>
      </c>
      <c r="C55" s="20">
        <v>8370</v>
      </c>
      <c r="D55" s="21" t="s">
        <v>110</v>
      </c>
      <c r="E55" s="25" t="s">
        <v>111</v>
      </c>
      <c r="F55" s="65" t="s">
        <v>147</v>
      </c>
      <c r="G55" s="53">
        <v>1100</v>
      </c>
      <c r="H55" s="53"/>
      <c r="I55" s="53">
        <f>G55+H55</f>
        <v>1100</v>
      </c>
    </row>
    <row r="56" spans="2:9" ht="71.25" customHeight="1">
      <c r="B56" s="20">
        <v>7618800</v>
      </c>
      <c r="C56" s="20">
        <v>8800</v>
      </c>
      <c r="D56" s="21" t="s">
        <v>110</v>
      </c>
      <c r="E56" s="37" t="s">
        <v>138</v>
      </c>
      <c r="F56" s="65" t="s">
        <v>121</v>
      </c>
      <c r="G56" s="53">
        <v>2000000</v>
      </c>
      <c r="H56" s="53">
        <v>2500000</v>
      </c>
      <c r="I56" s="53">
        <f>G56+H56</f>
        <v>4500000</v>
      </c>
    </row>
    <row r="57" spans="2:12" ht="48" customHeight="1">
      <c r="B57" s="34"/>
      <c r="C57" s="34"/>
      <c r="D57" s="34"/>
      <c r="E57" s="29" t="s">
        <v>2</v>
      </c>
      <c r="F57" s="67"/>
      <c r="G57" s="19">
        <f>G50+G42+G37+G31+G20+G9+G6+G47</f>
        <v>44206636</v>
      </c>
      <c r="H57" s="19">
        <f>H50+H42+H37+H31+H20+H9+H6+H47</f>
        <v>36723122</v>
      </c>
      <c r="I57" s="19">
        <f>G57+H57</f>
        <v>80929758</v>
      </c>
      <c r="L57" s="39"/>
    </row>
    <row r="58" spans="2:13" ht="33.75" customHeight="1">
      <c r="B58" s="79" t="s">
        <v>134</v>
      </c>
      <c r="C58" s="80"/>
      <c r="D58" s="80"/>
      <c r="E58" s="80"/>
      <c r="F58" s="80"/>
      <c r="G58" s="80"/>
      <c r="H58" s="80"/>
      <c r="I58" s="80"/>
      <c r="L58" s="39"/>
      <c r="M58" s="39"/>
    </row>
    <row r="59" spans="2:13" ht="33.75" customHeight="1">
      <c r="B59" s="16"/>
      <c r="C59" s="16"/>
      <c r="D59" s="16"/>
      <c r="E59" s="17"/>
      <c r="F59" s="17"/>
      <c r="G59" s="16"/>
      <c r="M59" s="39"/>
    </row>
    <row r="60" spans="2:9" ht="12.75">
      <c r="B60" s="76"/>
      <c r="C60" s="76"/>
      <c r="D60" s="76"/>
      <c r="E60" s="76"/>
      <c r="F60" s="76"/>
      <c r="G60" s="76"/>
      <c r="H60" s="76"/>
      <c r="I60" s="76"/>
    </row>
    <row r="61" spans="5:17" ht="19.5" customHeight="1">
      <c r="E61" s="15"/>
      <c r="J61" s="13"/>
      <c r="K61" s="13"/>
      <c r="L61" s="13"/>
      <c r="M61" s="13"/>
      <c r="N61" s="13"/>
      <c r="O61" s="13"/>
      <c r="P61" s="13"/>
      <c r="Q61" s="13"/>
    </row>
  </sheetData>
  <sheetProtection/>
  <mergeCells count="5">
    <mergeCell ref="B60:I60"/>
    <mergeCell ref="B1:I1"/>
    <mergeCell ref="B3:I3"/>
    <mergeCell ref="B58:I58"/>
    <mergeCell ref="G2:I2"/>
  </mergeCells>
  <printOptions horizontalCentered="1"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2" r:id="rId1"/>
  <headerFooter alignWithMargins="0">
    <oddFooter>&amp;R&amp;P</oddFooter>
  </headerFooter>
  <colBreaks count="1" manualBreakCount="1">
    <brk id="9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R-525</cp:lastModifiedBy>
  <cp:lastPrinted>2017-06-15T13:11:45Z</cp:lastPrinted>
  <dcterms:created xsi:type="dcterms:W3CDTF">2014-01-17T10:52:16Z</dcterms:created>
  <dcterms:modified xsi:type="dcterms:W3CDTF">2017-06-22T12:34:19Z</dcterms:modified>
  <cp:category/>
  <cp:version/>
  <cp:contentType/>
  <cp:contentStatus/>
</cp:coreProperties>
</file>