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10680" activeTab="0"/>
  </bookViews>
  <sheets>
    <sheet name="Лист1" sheetId="1" r:id="rId1"/>
  </sheets>
  <definedNames/>
  <calcPr fullCalcOnLoad="1"/>
</workbook>
</file>

<file path=xl/sharedStrings.xml><?xml version="1.0" encoding="utf-8"?>
<sst xmlns="http://schemas.openxmlformats.org/spreadsheetml/2006/main" count="407" uniqueCount="341">
  <si>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</si>
  <si>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</si>
  <si>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</si>
  <si>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</si>
  <si>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</si>
  <si>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</si>
  <si>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</si>
  <si>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</si>
  <si>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</si>
  <si>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</si>
  <si>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</si>
  <si>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</si>
  <si>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</si>
  <si>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</si>
  <si>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</si>
  <si>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</si>
  <si>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</si>
  <si>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0110000</t>
  </si>
  <si>
    <t>0110170</t>
  </si>
  <si>
    <t>0111</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</si>
  <si>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</si>
  <si>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</si>
  <si>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0117420</t>
  </si>
  <si>
    <t>0490</t>
  </si>
  <si>
    <t>7420</t>
  </si>
  <si>
    <t>Програма стабілізації та соціально-економічного розвитку територій</t>
  </si>
  <si>
    <t>0300000</t>
  </si>
  <si>
    <t>0310000</t>
  </si>
  <si>
    <t>0312010</t>
  </si>
  <si>
    <t>0731</t>
  </si>
  <si>
    <t>2010</t>
  </si>
  <si>
    <t>Багатопрофільна стаціонарна медична допомога населенню</t>
  </si>
  <si>
    <t>0312180</t>
  </si>
  <si>
    <t>0726</t>
  </si>
  <si>
    <t>2180</t>
  </si>
  <si>
    <t>Первинна медична допомога населенню</t>
  </si>
  <si>
    <t>0312210</t>
  </si>
  <si>
    <t>2210</t>
  </si>
  <si>
    <t>Програми і централізовані заходи у галузі охорони здоров`я</t>
  </si>
  <si>
    <t>0312214</t>
  </si>
  <si>
    <t>0763</t>
  </si>
  <si>
    <t>2214</t>
  </si>
  <si>
    <t>Забезпечення централізованих заходів з лікування хворих на цукровий та нецукровий діабет</t>
  </si>
  <si>
    <t>0312220</t>
  </si>
  <si>
    <t>2220</t>
  </si>
  <si>
    <t>Інші заходи в галузі охорони здоров`я</t>
  </si>
  <si>
    <t>0316050</t>
  </si>
  <si>
    <t>6050</t>
  </si>
  <si>
    <t>Фінансова підтримка об`єктів комунального господарства</t>
  </si>
  <si>
    <t>0316051</t>
  </si>
  <si>
    <t>0620</t>
  </si>
  <si>
    <t>6051</t>
  </si>
  <si>
    <t>Забезпечення функціонування теплових мереж</t>
  </si>
  <si>
    <t>0316052</t>
  </si>
  <si>
    <t>6052</t>
  </si>
  <si>
    <t>Забезпечення функціонування водопровідно-каналізаційного господарства</t>
  </si>
  <si>
    <t>0316130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</si>
  <si>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</si>
  <si>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</si>
  <si>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0316310</t>
  </si>
  <si>
    <t>6310</t>
  </si>
  <si>
    <t>Реалізація заходів щодо інвестиційного розвитку території</t>
  </si>
  <si>
    <t>0317420</t>
  </si>
  <si>
    <t>1000000</t>
  </si>
  <si>
    <t>1010000</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</si>
  <si>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</si>
  <si>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</si>
  <si>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</si>
  <si>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</si>
  <si>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</si>
  <si>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</si>
  <si>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</si>
  <si>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</si>
  <si>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</si>
  <si>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</si>
  <si>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</si>
  <si>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</si>
  <si>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</si>
  <si>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</si>
  <si>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</si>
  <si>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</si>
  <si>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</si>
  <si>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</si>
  <si>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1011210</t>
  </si>
  <si>
    <t>1210</t>
  </si>
  <si>
    <t>Утримання інших закладів освіти</t>
  </si>
  <si>
    <t>1011220</t>
  </si>
  <si>
    <t>1220</t>
  </si>
  <si>
    <t>Інші освітні програми </t>
  </si>
  <si>
    <t>1011230</t>
  </si>
  <si>
    <t>1230</t>
  </si>
  <si>
    <t>Надання допомоги дітям-сиротам і дітям, позбавленим батьківського піклування, яким виповнюється 18 років</t>
  </si>
  <si>
    <t>1015030</t>
  </si>
  <si>
    <t>5030</t>
  </si>
  <si>
    <t>Розвиток дитячо-юнацького та резервного спорту</t>
  </si>
  <si>
    <t>1015031</t>
  </si>
  <si>
    <t>0810</t>
  </si>
  <si>
    <t>5031</t>
  </si>
  <si>
    <t>Утримання та навчально-тренувальна робота комунальних дитячо-юнацьких спортивних шкіл</t>
  </si>
  <si>
    <t>1016330</t>
  </si>
  <si>
    <t>6330</t>
  </si>
  <si>
    <t>Проведення невідкладних відновлювальних робіт, будівництво та реконструкція загальноосвітніх навчальних закладів</t>
  </si>
  <si>
    <t>1100000</t>
  </si>
  <si>
    <t>1110000</t>
  </si>
  <si>
    <t>1113140</t>
  </si>
  <si>
    <t>1040</t>
  </si>
  <si>
    <t>3140</t>
  </si>
  <si>
    <t>Реалізація державної політики у молодіжній сфері</t>
  </si>
  <si>
    <t>1113142</t>
  </si>
  <si>
    <t>3142</t>
  </si>
  <si>
    <t>Утримання клубів для підлітків за місцем проживання</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</si>
  <si>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</si>
  <si>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</si>
  <si>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</si>
  <si>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1115010</t>
  </si>
  <si>
    <t>5010</t>
  </si>
  <si>
    <t>Проведення спортивної роботи в регіоні</t>
  </si>
  <si>
    <t>1115012</t>
  </si>
  <si>
    <t>5012</t>
  </si>
  <si>
    <t>Проведення навчально-тренувальних зборів і змагань з неолімпійських видів спорту</t>
  </si>
  <si>
    <t>1115040</t>
  </si>
  <si>
    <t>5040</t>
  </si>
  <si>
    <t>Підтримка і розвиток спортивної інфраструктури</t>
  </si>
  <si>
    <t>1115041</t>
  </si>
  <si>
    <t>5041</t>
  </si>
  <si>
    <t>Утримання комунальних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</si>
  <si>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</si>
  <si>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</si>
  <si>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</si>
  <si>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</si>
  <si>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</si>
  <si>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організацій, які здійснюють фізкультурно-спортивну діяльність в регіоні</t>
  </si>
  <si>
    <t>1115063</t>
  </si>
  <si>
    <t>5063</t>
  </si>
  <si>
    <t>Забезпечення діяльності централізованої бухгалтерії</t>
  </si>
  <si>
    <t>1500000</t>
  </si>
  <si>
    <t>1510000</t>
  </si>
  <si>
    <t>1511060</t>
  </si>
  <si>
    <t>0910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</si>
  <si>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</si>
  <si>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</si>
  <si>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</si>
  <si>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</si>
  <si>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</si>
  <si>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</si>
  <si>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1030</t>
  </si>
  <si>
    <t>3011</t>
  </si>
  <si>
    <t>1513012</t>
  </si>
  <si>
    <t>3012</t>
  </si>
  <si>
    <t>1513013</t>
  </si>
  <si>
    <t>1070</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</si>
  <si>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</si>
  <si>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</si>
  <si>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</si>
  <si>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</si>
  <si>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</si>
  <si>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</si>
  <si>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</si>
  <si>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</si>
  <si>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</si>
  <si>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</si>
  <si>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</si>
  <si>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</si>
  <si>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</si>
  <si>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</si>
  <si>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</si>
  <si>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1513022</t>
  </si>
  <si>
    <t>3022</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</si>
  <si>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</si>
  <si>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</si>
  <si>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</si>
  <si>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</si>
  <si>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</si>
  <si>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</si>
  <si>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</si>
  <si>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</si>
  <si>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</si>
  <si>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</si>
  <si>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</si>
  <si>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</si>
  <si>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</si>
  <si>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</si>
  <si>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</si>
  <si>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</si>
  <si>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</si>
  <si>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</si>
  <si>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</si>
  <si>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</si>
  <si>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</si>
  <si>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</si>
  <si>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</si>
  <si>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</si>
  <si>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</si>
  <si>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</si>
  <si>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</si>
  <si>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</si>
  <si>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</si>
  <si>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</si>
  <si>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</si>
  <si>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</si>
  <si>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</si>
  <si>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</si>
  <si>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</si>
  <si>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</si>
  <si>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</si>
  <si>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</si>
  <si>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</si>
  <si>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</si>
  <si>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</si>
  <si>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</si>
  <si>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</si>
  <si>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</si>
  <si>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</si>
  <si>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</si>
  <si>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</si>
  <si>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1010</t>
  </si>
  <si>
    <t>3049</t>
  </si>
  <si>
    <t>Надання державної соціальної допомоги інвалідам з дитинства та дітям-інвалідам</t>
  </si>
  <si>
    <t>1513080</t>
  </si>
  <si>
    <t>3080</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</si>
  <si>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</si>
  <si>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</si>
  <si>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</si>
  <si>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</si>
  <si>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</si>
  <si>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</si>
  <si>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1513130</t>
  </si>
  <si>
    <t>3130</t>
  </si>
  <si>
    <t>Здійснення соціальної роботи з вразливими категоріями населення</t>
  </si>
  <si>
    <t>1513131</t>
  </si>
  <si>
    <t>3131</t>
  </si>
  <si>
    <t>Центри соціальних служб для сім`ї, дітей та молоді</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</si>
  <si>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</si>
  <si>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</si>
  <si>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</si>
  <si>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</si>
  <si>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</si>
  <si>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</si>
  <si>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1513200</t>
  </si>
  <si>
    <t>3200</t>
  </si>
  <si>
    <t>Соціальний захист ветеранів війни та праці</t>
  </si>
  <si>
    <t>1513202</t>
  </si>
  <si>
    <t>3202</t>
  </si>
  <si>
    <t>Надання фінансової підтримки громадським організаціям інвалідів і ветеранів, діяльність яких має соціальну спрямованість</t>
  </si>
  <si>
    <t>1513400</t>
  </si>
  <si>
    <t>3400</t>
  </si>
  <si>
    <t>Інші видатки на соціальний захист населення  </t>
  </si>
  <si>
    <t>2000000</t>
  </si>
  <si>
    <t>2010000</t>
  </si>
  <si>
    <t>2013110</t>
  </si>
  <si>
    <t>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</si>
  <si>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</si>
  <si>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</si>
  <si>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</si>
  <si>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</si>
  <si>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2400000</t>
  </si>
  <si>
    <t>2410000</t>
  </si>
  <si>
    <t>2414060</t>
  </si>
  <si>
    <t>0824</t>
  </si>
  <si>
    <t>4060</t>
  </si>
  <si>
    <t>Бiблiотеки</t>
  </si>
  <si>
    <t>2414070</t>
  </si>
  <si>
    <t>4070</t>
  </si>
  <si>
    <t>Музеї i виставки</t>
  </si>
  <si>
    <t>2414090</t>
  </si>
  <si>
    <t>0828</t>
  </si>
  <si>
    <t>4090</t>
  </si>
  <si>
    <t>Палаци i будинки культури, клуби та iншi заклади клубного типу</t>
  </si>
  <si>
    <t>2414100</t>
  </si>
  <si>
    <t>4100</t>
  </si>
  <si>
    <t>Школи естетичного виховання дiтей</t>
  </si>
  <si>
    <t>2414200</t>
  </si>
  <si>
    <t>0829</t>
  </si>
  <si>
    <t>4200</t>
  </si>
  <si>
    <t>Iншi культурно-освiтнi заклади та заходи</t>
  </si>
  <si>
    <t>7600000</t>
  </si>
  <si>
    <t>7610000</t>
  </si>
  <si>
    <t>7618010</t>
  </si>
  <si>
    <t>0133</t>
  </si>
  <si>
    <t>8010</t>
  </si>
  <si>
    <t>Резервний фонд</t>
  </si>
  <si>
    <t>7618120</t>
  </si>
  <si>
    <t>0180</t>
  </si>
  <si>
    <t>8120</t>
  </si>
  <si>
    <t>7618370</t>
  </si>
  <si>
    <t>8370</t>
  </si>
  <si>
    <t>Субвенція з місцевого бюджету державному бюджету на виконання програм соціально-економічного та культурного розвитку регіонів </t>
  </si>
  <si>
    <t>7618800</t>
  </si>
  <si>
    <t>8800</t>
  </si>
  <si>
    <t>Інші субвенції</t>
  </si>
  <si>
    <t xml:space="preserve"> </t>
  </si>
  <si>
    <t>Додаток 2</t>
  </si>
  <si>
    <t>до рішення районної ради</t>
  </si>
  <si>
    <t xml:space="preserve">від 23 грудня 2016 року № 326-VII </t>
  </si>
  <si>
    <t>(XVI позачергова сесія VII скликання)</t>
  </si>
  <si>
    <t xml:space="preserve">в редакції рішення районної ради </t>
  </si>
  <si>
    <t>(ХХІІ  сесія VІІ скликання)</t>
  </si>
  <si>
    <t>видатків районного бюджету на 2017 рік</t>
  </si>
  <si>
    <t>Красноградська районна рада (головний розпорядник)</t>
  </si>
  <si>
    <t>Красноградська районна рада (відповідальний виконавець)</t>
  </si>
  <si>
    <t>Інші послуги, пов’язані з економічною діяльністю</t>
  </si>
  <si>
    <t>Красноградська районна державна адміністрація (головний розпорядник)</t>
  </si>
  <si>
    <t>Красноградська районна державна адміністрація (відповідальний виконавець)</t>
  </si>
  <si>
    <t>Охорона здоров’я</t>
  </si>
  <si>
    <t>в т.ч. за рахунок медичної субвенції з державного бюджету</t>
  </si>
  <si>
    <t>в т.ч. за рахунок додаткової дотації з державного бюджету</t>
  </si>
  <si>
    <t>в т.ч. за рахунок медичної субвенції з обласного бюджету</t>
  </si>
  <si>
    <t xml:space="preserve">в т.ч. за рахунок субвенції з державного бюджету </t>
  </si>
  <si>
    <t>Житлово-комунальне господарство</t>
  </si>
  <si>
    <t>Відділ освіти районної державної адміністрації (головний розпорядник)</t>
  </si>
  <si>
    <t>Відділ освіти районної державної адміністрації (відповідальний виконавець)</t>
  </si>
  <si>
    <t>Освіта</t>
  </si>
  <si>
    <t>в т.ч. за рахунок освітньої субвенції з державного бюджету</t>
  </si>
  <si>
    <t>Фiзична культура i спорт</t>
  </si>
  <si>
    <t>Будівництво</t>
  </si>
  <si>
    <t>Сектор молоді та спорту районної державної адміністрації (головний розпорядник)</t>
  </si>
  <si>
    <t>Сектор молоді та спорту районної державної адміністрації (відповідальний виконавець)</t>
  </si>
  <si>
    <t>Соціальний захист та соціальне забезпечення</t>
  </si>
  <si>
    <t>УПСЗН районної державної адміністрації (головний розпорядник)</t>
  </si>
  <si>
    <t>УПСЗН районної державної адміністрації (відповідальний виконавець)</t>
  </si>
  <si>
    <t>Служба у справах дітей  районної державної адміністрації (головний розпорядник)</t>
  </si>
  <si>
    <t>Служба у справах дітей  районної державної адміністрації (відповідальний виконавець)</t>
  </si>
  <si>
    <t>Сектор культури і туризму  районної державної адміністрації (головний розпорядник)</t>
  </si>
  <si>
    <t>Сектор культури і туризму  районної державної адміністрації (відповідальний виконавець)</t>
  </si>
  <si>
    <t>Культура i мистецтво</t>
  </si>
  <si>
    <t>Фінансове управління  районної державної адміністрації (головний розпорядник)</t>
  </si>
  <si>
    <t>Фінансове управління  районної державної адміністрації (відповідальний виконавець)</t>
  </si>
  <si>
    <t>Видатки, не віднесені до основних груп</t>
  </si>
  <si>
    <t>Реверсна дотація</t>
  </si>
  <si>
    <t xml:space="preserve">Нерозподілені кошти </t>
  </si>
  <si>
    <t>Керуючий справами виконавчого апарату районної ради</t>
  </si>
  <si>
    <t>К.Фролов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</si>
  <si>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те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</si>
  <si>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</si>
  <si>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</si>
  <si>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</si>
  <si>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</si>
  <si>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</si>
  <si>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допомоги на догляд за дитиною віком до трьох років</t>
  </si>
  <si>
    <t>Надання допомоги на догляд за інвалідами I чи II групи внаслідок психічного розладу</t>
  </si>
  <si>
    <t>від 27 квітня 2017 року № 411-VII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</si>
</sst>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4">
    <font>
      <sz val="10"/>
      <color indexed="8"/>
      <name val="Calibri"/>
      <family val="2"/>
    </font>
    <font>
      <b/>
      <sz val="10"/>
      <color indexed="8"/>
      <name val="Calibri"/>
      <family val="2"/>
    </font>
    <font>
      <sz val="8"/>
      <color indexed="8"/>
      <name val="Calibri"/>
      <family val="2"/>
    </font>
    <font>
      <i/>
      <sz val="10"/>
      <name val="Calibri"/>
      <family val="2"/>
    </font>
    <font>
      <sz val="10"/>
      <name val="Arial Cyr"/>
      <family val="0"/>
    </font>
    <font>
      <b/>
      <sz val="10"/>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4"/>
      <color indexed="8"/>
      <name val="Calibri"/>
      <family val="2"/>
    </font>
    <font>
      <sz val="14"/>
      <name val="Calibri"/>
      <family val="2"/>
    </font>
    <font>
      <sz val="14"/>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46">
    <xf numFmtId="0" fontId="0" fillId="0" borderId="0" xfId="0" applyAlignment="1">
      <alignment/>
    </xf>
    <xf numFmtId="2" fontId="1" fillId="0" borderId="10" xfId="0" applyNumberFormat="1" applyFont="1" applyFill="1" applyBorder="1" applyAlignment="1">
      <alignment vertical="center" wrapText="1"/>
    </xf>
    <xf numFmtId="0" fontId="1" fillId="0" borderId="10" xfId="0" applyFont="1" applyFill="1" applyBorder="1" applyAlignment="1" quotePrefix="1">
      <alignment horizontal="center" vertical="center" wrapText="1"/>
    </xf>
    <xf numFmtId="2" fontId="1" fillId="0" borderId="10" xfId="0" applyNumberFormat="1" applyFont="1" applyFill="1" applyBorder="1" applyAlignment="1" quotePrefix="1">
      <alignment horizontal="center" vertical="center" wrapText="1"/>
    </xf>
    <xf numFmtId="2" fontId="5" fillId="0" borderId="10" xfId="58" applyNumberFormat="1" applyFont="1" applyFill="1" applyBorder="1" applyAlignment="1">
      <alignment vertical="center" wrapText="1"/>
      <protection/>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5" fillId="0" borderId="11" xfId="58" applyNumberFormat="1" applyFont="1" applyFill="1" applyBorder="1" applyAlignment="1">
      <alignment vertical="center" wrapText="1"/>
      <protection/>
    </xf>
    <xf numFmtId="2" fontId="5" fillId="0" borderId="12" xfId="56" applyNumberFormat="1" applyFont="1" applyFill="1" applyBorder="1" applyAlignment="1">
      <alignment vertical="center" wrapText="1"/>
      <protection/>
    </xf>
    <xf numFmtId="2" fontId="0" fillId="0" borderId="10" xfId="0" applyNumberFormat="1" applyFont="1" applyFill="1" applyBorder="1" applyAlignment="1">
      <alignment vertical="center" wrapText="1"/>
    </xf>
    <xf numFmtId="2" fontId="5" fillId="0" borderId="10" xfId="59" applyNumberFormat="1" applyFont="1" applyFill="1" applyBorder="1" applyAlignment="1">
      <alignment vertical="center" wrapText="1"/>
      <protection/>
    </xf>
    <xf numFmtId="2" fontId="5" fillId="0" borderId="10" xfId="57" applyNumberFormat="1" applyFont="1" applyFill="1" applyBorder="1" applyAlignment="1">
      <alignment vertical="center" wrapText="1"/>
      <protection/>
    </xf>
    <xf numFmtId="0" fontId="1" fillId="0" borderId="10" xfId="0" applyFont="1" applyFill="1" applyBorder="1" applyAlignment="1">
      <alignment/>
    </xf>
    <xf numFmtId="2" fontId="0" fillId="0" borderId="10" xfId="0" applyNumberFormat="1" applyFill="1" applyBorder="1" applyAlignment="1" quotePrefix="1">
      <alignment horizontal="center" vertical="center" wrapText="1"/>
    </xf>
    <xf numFmtId="2" fontId="5" fillId="0" borderId="10" xfId="60" applyNumberFormat="1" applyFont="1" applyFill="1" applyBorder="1" applyAlignment="1">
      <alignment vertical="center" wrapText="1"/>
      <protection/>
    </xf>
    <xf numFmtId="2" fontId="5" fillId="0" borderId="10" xfId="61" applyNumberFormat="1" applyFont="1" applyFill="1" applyBorder="1" applyAlignment="1">
      <alignment vertical="center" wrapText="1"/>
      <protection/>
    </xf>
    <xf numFmtId="0" fontId="1" fillId="0" borderId="10" xfId="0" applyFont="1" applyFill="1" applyBorder="1" applyAlignment="1">
      <alignment wrapText="1"/>
    </xf>
    <xf numFmtId="2" fontId="5" fillId="0" borderId="10" xfId="62" applyNumberFormat="1" applyFont="1" applyFill="1" applyBorder="1" applyAlignment="1">
      <alignment vertical="center" wrapText="1"/>
      <protection/>
    </xf>
    <xf numFmtId="2" fontId="5" fillId="0" borderId="10" xfId="52" applyNumberFormat="1" applyFont="1" applyFill="1" applyBorder="1" applyAlignment="1">
      <alignment vertical="center" wrapText="1"/>
      <protection/>
    </xf>
    <xf numFmtId="0" fontId="1" fillId="0" borderId="0" xfId="0" applyFont="1" applyFill="1" applyAlignment="1">
      <alignment/>
    </xf>
    <xf numFmtId="2" fontId="5" fillId="0" borderId="10" xfId="53" applyNumberFormat="1" applyFont="1" applyFill="1" applyBorder="1" applyAlignment="1">
      <alignment vertical="center" wrapText="1"/>
      <protection/>
    </xf>
    <xf numFmtId="2" fontId="5" fillId="0" borderId="10" xfId="55" applyNumberFormat="1" applyFont="1" applyFill="1" applyBorder="1" applyAlignment="1">
      <alignment vertical="center" wrapText="1"/>
      <protection/>
    </xf>
    <xf numFmtId="0" fontId="0" fillId="0" borderId="0" xfId="0" applyFill="1" applyAlignment="1">
      <alignment/>
    </xf>
    <xf numFmtId="0" fontId="0" fillId="0" borderId="0" xfId="0" applyFill="1" applyAlignment="1">
      <alignment horizontal="right"/>
    </xf>
    <xf numFmtId="0" fontId="0" fillId="0" borderId="10" xfId="0" applyFill="1" applyBorder="1" applyAlignment="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vertical="center" wrapText="1"/>
    </xf>
    <xf numFmtId="2" fontId="1" fillId="0" borderId="10" xfId="0" applyNumberFormat="1" applyFont="1" applyFill="1" applyBorder="1" applyAlignment="1" quotePrefix="1">
      <alignment horizontal="center" vertical="center" wrapText="1"/>
    </xf>
    <xf numFmtId="2" fontId="1" fillId="0" borderId="10" xfId="0" applyNumberFormat="1" applyFont="1" applyFill="1" applyBorder="1" applyAlignment="1" quotePrefix="1">
      <alignment vertical="center" wrapText="1"/>
    </xf>
    <xf numFmtId="0" fontId="0" fillId="0" borderId="10" xfId="0" applyFill="1" applyBorder="1" applyAlignment="1" quotePrefix="1">
      <alignment horizontal="center" vertical="center" wrapText="1"/>
    </xf>
    <xf numFmtId="2" fontId="0" fillId="0" borderId="10" xfId="0" applyNumberFormat="1" applyFill="1" applyBorder="1" applyAlignment="1" quotePrefix="1">
      <alignment vertical="center" wrapText="1"/>
    </xf>
    <xf numFmtId="2" fontId="0" fillId="0" borderId="10" xfId="0" applyNumberFormat="1" applyFill="1" applyBorder="1" applyAlignment="1">
      <alignment vertical="center" wrapText="1"/>
    </xf>
    <xf numFmtId="0" fontId="0" fillId="0" borderId="0" xfId="0" applyFont="1" applyAlignment="1">
      <alignment vertical="top" wrapText="1"/>
    </xf>
    <xf numFmtId="0" fontId="0" fillId="0" borderId="10" xfId="0" applyFont="1" applyBorder="1" applyAlignment="1">
      <alignment vertical="top" wrapText="1"/>
    </xf>
    <xf numFmtId="2" fontId="0" fillId="0" borderId="0" xfId="0" applyNumberFormat="1" applyFill="1" applyAlignment="1">
      <alignment/>
    </xf>
    <xf numFmtId="0" fontId="0" fillId="0" borderId="10" xfId="0" applyFill="1" applyBorder="1" applyAlignment="1">
      <alignment horizontal="center" vertical="center" wrapText="1"/>
    </xf>
    <xf numFmtId="0" fontId="3" fillId="0" borderId="0" xfId="0" applyFont="1" applyFill="1" applyBorder="1" applyAlignment="1">
      <alignment horizontal="right"/>
    </xf>
    <xf numFmtId="0" fontId="0" fillId="0" borderId="0" xfId="0" applyFont="1" applyFill="1" applyAlignment="1">
      <alignment horizontal="right"/>
    </xf>
    <xf numFmtId="0" fontId="2" fillId="0" borderId="10" xfId="0" applyFont="1" applyFill="1" applyBorder="1" applyAlignment="1">
      <alignment horizontal="center" vertical="center" wrapText="1"/>
    </xf>
    <xf numFmtId="2" fontId="22" fillId="0" borderId="0" xfId="54" applyNumberFormat="1" applyFont="1" applyFill="1" applyBorder="1" applyAlignment="1">
      <alignment horizontal="left" vertical="center" wrapText="1"/>
      <protection/>
    </xf>
    <xf numFmtId="0" fontId="22" fillId="0" borderId="0" xfId="54" applyFont="1" applyFill="1">
      <alignment/>
      <protection/>
    </xf>
    <xf numFmtId="0" fontId="23" fillId="0" borderId="0" xfId="0" applyFont="1" applyFill="1" applyAlignment="1">
      <alignment/>
    </xf>
    <xf numFmtId="0" fontId="21" fillId="0" borderId="0" xfId="0" applyFont="1" applyFill="1" applyAlignment="1">
      <alignment horizontal="center"/>
    </xf>
    <xf numFmtId="0" fontId="23"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1" xfId="52"/>
    <cellStyle name="Обычный 13" xfId="53"/>
    <cellStyle name="Обычный 16" xfId="54"/>
    <cellStyle name="Обычный 17" xfId="55"/>
    <cellStyle name="Обычный 18" xfId="56"/>
    <cellStyle name="Обычный 21" xfId="57"/>
    <cellStyle name="Обычный 3" xfId="58"/>
    <cellStyle name="Обычный 5" xfId="59"/>
    <cellStyle name="Обычный 6" xfId="60"/>
    <cellStyle name="Обычный 7" xfId="61"/>
    <cellStyle name="Обычный 9"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44"/>
  <sheetViews>
    <sheetView tabSelected="1" zoomScalePageLayoutView="0" workbookViewId="0" topLeftCell="A1">
      <selection activeCell="S14" sqref="S14"/>
    </sheetView>
  </sheetViews>
  <sheetFormatPr defaultColWidth="9.140625" defaultRowHeight="12.75"/>
  <cols>
    <col min="1" max="3" width="12.00390625" style="22" customWidth="1"/>
    <col min="4" max="4" width="40.7109375" style="22" customWidth="1"/>
    <col min="5" max="5" width="12.421875" style="22" customWidth="1"/>
    <col min="6" max="6" width="12.28125" style="22" customWidth="1"/>
    <col min="7" max="15" width="11.57421875" style="22" customWidth="1"/>
    <col min="16" max="16" width="12.8515625" style="22" customWidth="1"/>
    <col min="17" max="16384" width="9.140625" style="22" customWidth="1"/>
  </cols>
  <sheetData>
    <row r="1" spans="11:16" ht="12.75">
      <c r="K1" s="38" t="s">
        <v>291</v>
      </c>
      <c r="L1" s="39"/>
      <c r="M1" s="39"/>
      <c r="N1" s="39"/>
      <c r="O1" s="39"/>
      <c r="P1" s="39"/>
    </row>
    <row r="2" spans="11:16" ht="12.75">
      <c r="K2" s="38" t="s">
        <v>292</v>
      </c>
      <c r="L2" s="39"/>
      <c r="M2" s="39"/>
      <c r="N2" s="39"/>
      <c r="O2" s="39"/>
      <c r="P2" s="39"/>
    </row>
    <row r="3" spans="11:16" ht="12.75">
      <c r="K3" s="38" t="s">
        <v>293</v>
      </c>
      <c r="L3" s="39"/>
      <c r="M3" s="39"/>
      <c r="N3" s="39"/>
      <c r="O3" s="39"/>
      <c r="P3" s="39"/>
    </row>
    <row r="4" spans="11:16" ht="12.75">
      <c r="K4" s="38" t="s">
        <v>294</v>
      </c>
      <c r="L4" s="39"/>
      <c r="M4" s="39"/>
      <c r="N4" s="39"/>
      <c r="O4" s="39"/>
      <c r="P4" s="39"/>
    </row>
    <row r="5" spans="11:16" ht="12.75">
      <c r="K5" s="38" t="s">
        <v>295</v>
      </c>
      <c r="L5" s="39"/>
      <c r="M5" s="39"/>
      <c r="N5" s="39"/>
      <c r="O5" s="39"/>
      <c r="P5" s="39"/>
    </row>
    <row r="6" spans="11:16" ht="12.75">
      <c r="K6" s="38" t="s">
        <v>340</v>
      </c>
      <c r="L6" s="39"/>
      <c r="M6" s="39"/>
      <c r="N6" s="39"/>
      <c r="O6" s="39"/>
      <c r="P6" s="39"/>
    </row>
    <row r="7" spans="11:16" ht="12.75">
      <c r="K7" s="38" t="s">
        <v>296</v>
      </c>
      <c r="L7" s="39"/>
      <c r="M7" s="39"/>
      <c r="N7" s="39"/>
      <c r="O7" s="39"/>
      <c r="P7" s="39"/>
    </row>
    <row r="9" spans="1:16" ht="18.75">
      <c r="A9" s="44" t="s">
        <v>0</v>
      </c>
      <c r="B9" s="45"/>
      <c r="C9" s="45"/>
      <c r="D9" s="45"/>
      <c r="E9" s="45"/>
      <c r="F9" s="45"/>
      <c r="G9" s="45"/>
      <c r="H9" s="45"/>
      <c r="I9" s="45"/>
      <c r="J9" s="45"/>
      <c r="K9" s="45"/>
      <c r="L9" s="45"/>
      <c r="M9" s="45"/>
      <c r="N9" s="45"/>
      <c r="O9" s="45"/>
      <c r="P9" s="45"/>
    </row>
    <row r="10" spans="1:16" ht="18.75">
      <c r="A10" s="44" t="s">
        <v>297</v>
      </c>
      <c r="B10" s="45"/>
      <c r="C10" s="45"/>
      <c r="D10" s="45"/>
      <c r="E10" s="45"/>
      <c r="F10" s="45"/>
      <c r="G10" s="45"/>
      <c r="H10" s="45"/>
      <c r="I10" s="45"/>
      <c r="J10" s="45"/>
      <c r="K10" s="45"/>
      <c r="L10" s="45"/>
      <c r="M10" s="45"/>
      <c r="N10" s="45"/>
      <c r="O10" s="45"/>
      <c r="P10" s="45"/>
    </row>
    <row r="11" ht="12.75">
      <c r="P11" s="23" t="s">
        <v>1</v>
      </c>
    </row>
    <row r="12" spans="1:16" ht="12.75">
      <c r="A12" s="40" t="s">
        <v>2</v>
      </c>
      <c r="B12" s="40" t="s">
        <v>3</v>
      </c>
      <c r="C12" s="40" t="s">
        <v>4</v>
      </c>
      <c r="D12" s="37" t="s">
        <v>5</v>
      </c>
      <c r="E12" s="37" t="s">
        <v>6</v>
      </c>
      <c r="F12" s="37"/>
      <c r="G12" s="37"/>
      <c r="H12" s="37"/>
      <c r="I12" s="37"/>
      <c r="J12" s="37" t="s">
        <v>13</v>
      </c>
      <c r="K12" s="37"/>
      <c r="L12" s="37"/>
      <c r="M12" s="37"/>
      <c r="N12" s="37"/>
      <c r="O12" s="37"/>
      <c r="P12" s="37" t="s">
        <v>15</v>
      </c>
    </row>
    <row r="13" spans="1:16" ht="12.75">
      <c r="A13" s="37"/>
      <c r="B13" s="37"/>
      <c r="C13" s="37"/>
      <c r="D13" s="37"/>
      <c r="E13" s="37" t="s">
        <v>7</v>
      </c>
      <c r="F13" s="37" t="s">
        <v>8</v>
      </c>
      <c r="G13" s="37" t="s">
        <v>9</v>
      </c>
      <c r="H13" s="37"/>
      <c r="I13" s="37" t="s">
        <v>12</v>
      </c>
      <c r="J13" s="37" t="s">
        <v>7</v>
      </c>
      <c r="K13" s="37" t="s">
        <v>8</v>
      </c>
      <c r="L13" s="37" t="s">
        <v>9</v>
      </c>
      <c r="M13" s="37"/>
      <c r="N13" s="37" t="s">
        <v>12</v>
      </c>
      <c r="O13" s="24" t="s">
        <v>9</v>
      </c>
      <c r="P13" s="37"/>
    </row>
    <row r="14" spans="1:16" ht="12.75">
      <c r="A14" s="37"/>
      <c r="B14" s="37"/>
      <c r="C14" s="37"/>
      <c r="D14" s="37"/>
      <c r="E14" s="37"/>
      <c r="F14" s="37"/>
      <c r="G14" s="37" t="s">
        <v>10</v>
      </c>
      <c r="H14" s="37" t="s">
        <v>11</v>
      </c>
      <c r="I14" s="37"/>
      <c r="J14" s="37"/>
      <c r="K14" s="37"/>
      <c r="L14" s="37" t="s">
        <v>10</v>
      </c>
      <c r="M14" s="37" t="s">
        <v>11</v>
      </c>
      <c r="N14" s="37"/>
      <c r="O14" s="37" t="s">
        <v>14</v>
      </c>
      <c r="P14" s="37"/>
    </row>
    <row r="15" spans="1:16" ht="44.25" customHeight="1">
      <c r="A15" s="37"/>
      <c r="B15" s="37"/>
      <c r="C15" s="37"/>
      <c r="D15" s="37"/>
      <c r="E15" s="37"/>
      <c r="F15" s="37"/>
      <c r="G15" s="37"/>
      <c r="H15" s="37"/>
      <c r="I15" s="37"/>
      <c r="J15" s="37"/>
      <c r="K15" s="37"/>
      <c r="L15" s="37"/>
      <c r="M15" s="37"/>
      <c r="N15" s="37"/>
      <c r="O15" s="37"/>
      <c r="P15" s="37"/>
    </row>
    <row r="16" spans="1:16" ht="12.75">
      <c r="A16" s="24">
        <v>1</v>
      </c>
      <c r="B16" s="24">
        <v>2</v>
      </c>
      <c r="C16" s="24">
        <v>3</v>
      </c>
      <c r="D16" s="24">
        <v>4</v>
      </c>
      <c r="E16" s="24">
        <v>5</v>
      </c>
      <c r="F16" s="24">
        <v>6</v>
      </c>
      <c r="G16" s="24">
        <v>7</v>
      </c>
      <c r="H16" s="24">
        <v>8</v>
      </c>
      <c r="I16" s="24">
        <v>9</v>
      </c>
      <c r="J16" s="24">
        <v>10</v>
      </c>
      <c r="K16" s="24">
        <v>11</v>
      </c>
      <c r="L16" s="24">
        <v>12</v>
      </c>
      <c r="M16" s="24">
        <v>13</v>
      </c>
      <c r="N16" s="24">
        <v>14</v>
      </c>
      <c r="O16" s="24">
        <v>15</v>
      </c>
      <c r="P16" s="24">
        <v>16</v>
      </c>
    </row>
    <row r="17" spans="1:16" ht="25.5">
      <c r="A17" s="25" t="s">
        <v>16</v>
      </c>
      <c r="B17" s="26"/>
      <c r="C17" s="27"/>
      <c r="D17" s="1" t="s">
        <v>298</v>
      </c>
      <c r="E17" s="28">
        <v>1893168</v>
      </c>
      <c r="F17" s="28">
        <v>1893168</v>
      </c>
      <c r="G17" s="28">
        <v>1088662</v>
      </c>
      <c r="H17" s="28">
        <v>169000</v>
      </c>
      <c r="I17" s="28">
        <v>0</v>
      </c>
      <c r="J17" s="28">
        <v>0</v>
      </c>
      <c r="K17" s="28">
        <v>0</v>
      </c>
      <c r="L17" s="28">
        <v>0</v>
      </c>
      <c r="M17" s="28">
        <v>0</v>
      </c>
      <c r="N17" s="28">
        <v>0</v>
      </c>
      <c r="O17" s="28">
        <v>0</v>
      </c>
      <c r="P17" s="28">
        <f aca="true" t="shared" si="0" ref="P17:P48">E17+J17</f>
        <v>1893168</v>
      </c>
    </row>
    <row r="18" spans="1:16" ht="25.5">
      <c r="A18" s="25" t="s">
        <v>17</v>
      </c>
      <c r="B18" s="26"/>
      <c r="C18" s="27"/>
      <c r="D18" s="1" t="s">
        <v>299</v>
      </c>
      <c r="E18" s="28">
        <v>1893168</v>
      </c>
      <c r="F18" s="28">
        <v>1893168</v>
      </c>
      <c r="G18" s="28">
        <v>1088662</v>
      </c>
      <c r="H18" s="28">
        <v>169000</v>
      </c>
      <c r="I18" s="28">
        <v>0</v>
      </c>
      <c r="J18" s="28">
        <v>0</v>
      </c>
      <c r="K18" s="28">
        <v>0</v>
      </c>
      <c r="L18" s="28">
        <v>0</v>
      </c>
      <c r="M18" s="28">
        <v>0</v>
      </c>
      <c r="N18" s="28">
        <v>0</v>
      </c>
      <c r="O18" s="28">
        <v>0</v>
      </c>
      <c r="P18" s="28">
        <f t="shared" si="0"/>
        <v>1893168</v>
      </c>
    </row>
    <row r="19" spans="1:16" ht="63.75">
      <c r="A19" s="25" t="s">
        <v>18</v>
      </c>
      <c r="B19" s="25" t="s">
        <v>20</v>
      </c>
      <c r="C19" s="29" t="s">
        <v>19</v>
      </c>
      <c r="D19" s="30" t="s">
        <v>21</v>
      </c>
      <c r="E19" s="28">
        <v>1663168</v>
      </c>
      <c r="F19" s="28">
        <v>1663168</v>
      </c>
      <c r="G19" s="28">
        <v>1088662</v>
      </c>
      <c r="H19" s="28">
        <v>169000</v>
      </c>
      <c r="I19" s="28">
        <v>0</v>
      </c>
      <c r="J19" s="28">
        <v>0</v>
      </c>
      <c r="K19" s="28">
        <v>0</v>
      </c>
      <c r="L19" s="28">
        <v>0</v>
      </c>
      <c r="M19" s="28">
        <v>0</v>
      </c>
      <c r="N19" s="28">
        <v>0</v>
      </c>
      <c r="O19" s="28">
        <v>0</v>
      </c>
      <c r="P19" s="28">
        <f t="shared" si="0"/>
        <v>1663168</v>
      </c>
    </row>
    <row r="20" spans="1:16" ht="25.5">
      <c r="A20" s="25"/>
      <c r="B20" s="2">
        <v>7400</v>
      </c>
      <c r="C20" s="3"/>
      <c r="D20" s="1" t="s">
        <v>300</v>
      </c>
      <c r="E20" s="28">
        <f>E21</f>
        <v>230000</v>
      </c>
      <c r="F20" s="28">
        <f aca="true" t="shared" si="1" ref="F20:O20">F21</f>
        <v>230000</v>
      </c>
      <c r="G20" s="28">
        <f t="shared" si="1"/>
        <v>0</v>
      </c>
      <c r="H20" s="28">
        <f t="shared" si="1"/>
        <v>0</v>
      </c>
      <c r="I20" s="28">
        <f t="shared" si="1"/>
        <v>0</v>
      </c>
      <c r="J20" s="28">
        <f t="shared" si="1"/>
        <v>0</v>
      </c>
      <c r="K20" s="28">
        <f t="shared" si="1"/>
        <v>0</v>
      </c>
      <c r="L20" s="28">
        <f t="shared" si="1"/>
        <v>0</v>
      </c>
      <c r="M20" s="28">
        <f t="shared" si="1"/>
        <v>0</v>
      </c>
      <c r="N20" s="28">
        <f t="shared" si="1"/>
        <v>0</v>
      </c>
      <c r="O20" s="28">
        <f t="shared" si="1"/>
        <v>0</v>
      </c>
      <c r="P20" s="28">
        <f t="shared" si="0"/>
        <v>230000</v>
      </c>
    </row>
    <row r="21" spans="1:16" ht="25.5">
      <c r="A21" s="25" t="s">
        <v>22</v>
      </c>
      <c r="B21" s="25" t="s">
        <v>24</v>
      </c>
      <c r="C21" s="29" t="s">
        <v>23</v>
      </c>
      <c r="D21" s="30" t="s">
        <v>25</v>
      </c>
      <c r="E21" s="28">
        <v>230000</v>
      </c>
      <c r="F21" s="28">
        <v>230000</v>
      </c>
      <c r="G21" s="28">
        <v>0</v>
      </c>
      <c r="H21" s="28">
        <v>0</v>
      </c>
      <c r="I21" s="28">
        <v>0</v>
      </c>
      <c r="J21" s="28">
        <v>0</v>
      </c>
      <c r="K21" s="28">
        <v>0</v>
      </c>
      <c r="L21" s="28">
        <v>0</v>
      </c>
      <c r="M21" s="28">
        <v>0</v>
      </c>
      <c r="N21" s="28">
        <v>0</v>
      </c>
      <c r="O21" s="28">
        <v>0</v>
      </c>
      <c r="P21" s="28">
        <f t="shared" si="0"/>
        <v>230000</v>
      </c>
    </row>
    <row r="22" spans="1:16" ht="25.5">
      <c r="A22" s="25" t="s">
        <v>26</v>
      </c>
      <c r="B22" s="26"/>
      <c r="C22" s="27"/>
      <c r="D22" s="4" t="s">
        <v>301</v>
      </c>
      <c r="E22" s="28">
        <v>66985894</v>
      </c>
      <c r="F22" s="28">
        <v>65622394</v>
      </c>
      <c r="G22" s="28">
        <v>0</v>
      </c>
      <c r="H22" s="28">
        <v>0</v>
      </c>
      <c r="I22" s="28">
        <v>1363500</v>
      </c>
      <c r="J22" s="28">
        <v>10926607</v>
      </c>
      <c r="K22" s="28">
        <v>375500</v>
      </c>
      <c r="L22" s="28">
        <v>0</v>
      </c>
      <c r="M22" s="28">
        <v>0</v>
      </c>
      <c r="N22" s="28">
        <v>10551107</v>
      </c>
      <c r="O22" s="28">
        <v>10551107</v>
      </c>
      <c r="P22" s="28">
        <f t="shared" si="0"/>
        <v>77912501</v>
      </c>
    </row>
    <row r="23" spans="1:16" ht="25.5">
      <c r="A23" s="25" t="s">
        <v>27</v>
      </c>
      <c r="B23" s="26"/>
      <c r="C23" s="27"/>
      <c r="D23" s="4" t="s">
        <v>302</v>
      </c>
      <c r="E23" s="28">
        <v>66985894</v>
      </c>
      <c r="F23" s="28">
        <v>65622394</v>
      </c>
      <c r="G23" s="28">
        <v>0</v>
      </c>
      <c r="H23" s="28">
        <v>0</v>
      </c>
      <c r="I23" s="28">
        <v>1363500</v>
      </c>
      <c r="J23" s="28">
        <v>10926607</v>
      </c>
      <c r="K23" s="28">
        <v>375500</v>
      </c>
      <c r="L23" s="28">
        <v>0</v>
      </c>
      <c r="M23" s="28">
        <v>0</v>
      </c>
      <c r="N23" s="28">
        <v>10551107</v>
      </c>
      <c r="O23" s="28">
        <v>10551107</v>
      </c>
      <c r="P23" s="28">
        <f t="shared" si="0"/>
        <v>77912501</v>
      </c>
    </row>
    <row r="24" spans="1:16" ht="12.75">
      <c r="A24" s="25"/>
      <c r="B24" s="5">
        <v>2000</v>
      </c>
      <c r="C24" s="6"/>
      <c r="D24" s="7" t="s">
        <v>303</v>
      </c>
      <c r="E24" s="28">
        <f>E25+E28+E31+E34</f>
        <v>65272594</v>
      </c>
      <c r="F24" s="28">
        <f aca="true" t="shared" si="2" ref="F24:O24">F25+F28+F31+F34</f>
        <v>65272594</v>
      </c>
      <c r="G24" s="28">
        <f t="shared" si="2"/>
        <v>0</v>
      </c>
      <c r="H24" s="28">
        <f t="shared" si="2"/>
        <v>0</v>
      </c>
      <c r="I24" s="28">
        <f t="shared" si="2"/>
        <v>0</v>
      </c>
      <c r="J24" s="28">
        <f t="shared" si="2"/>
        <v>2628839</v>
      </c>
      <c r="K24" s="28">
        <f t="shared" si="2"/>
        <v>375500</v>
      </c>
      <c r="L24" s="28">
        <f t="shared" si="2"/>
        <v>0</v>
      </c>
      <c r="M24" s="28">
        <f t="shared" si="2"/>
        <v>0</v>
      </c>
      <c r="N24" s="28">
        <f t="shared" si="2"/>
        <v>2253339</v>
      </c>
      <c r="O24" s="28">
        <f t="shared" si="2"/>
        <v>2253339</v>
      </c>
      <c r="P24" s="28">
        <f t="shared" si="0"/>
        <v>67901433</v>
      </c>
    </row>
    <row r="25" spans="1:16" ht="25.5">
      <c r="A25" s="25" t="s">
        <v>28</v>
      </c>
      <c r="B25" s="25" t="s">
        <v>30</v>
      </c>
      <c r="C25" s="29" t="s">
        <v>29</v>
      </c>
      <c r="D25" s="30" t="s">
        <v>31</v>
      </c>
      <c r="E25" s="28">
        <v>48453056</v>
      </c>
      <c r="F25" s="28">
        <v>48453056</v>
      </c>
      <c r="G25" s="28">
        <v>0</v>
      </c>
      <c r="H25" s="28">
        <v>0</v>
      </c>
      <c r="I25" s="28">
        <v>0</v>
      </c>
      <c r="J25" s="28">
        <v>2204924</v>
      </c>
      <c r="K25" s="28">
        <v>375500</v>
      </c>
      <c r="L25" s="28">
        <v>0</v>
      </c>
      <c r="M25" s="28">
        <v>0</v>
      </c>
      <c r="N25" s="28">
        <v>1829424</v>
      </c>
      <c r="O25" s="28">
        <v>1829424</v>
      </c>
      <c r="P25" s="28">
        <f t="shared" si="0"/>
        <v>50657980</v>
      </c>
    </row>
    <row r="26" spans="1:16" ht="25.5">
      <c r="A26" s="25"/>
      <c r="B26" s="25"/>
      <c r="C26" s="29"/>
      <c r="D26" s="8" t="s">
        <v>304</v>
      </c>
      <c r="E26" s="1">
        <v>25955748</v>
      </c>
      <c r="F26" s="1">
        <v>25955748</v>
      </c>
      <c r="G26" s="1">
        <v>0</v>
      </c>
      <c r="H26" s="1">
        <v>0</v>
      </c>
      <c r="I26" s="1">
        <v>0</v>
      </c>
      <c r="J26" s="1">
        <v>0</v>
      </c>
      <c r="K26" s="1">
        <v>0</v>
      </c>
      <c r="L26" s="1">
        <v>0</v>
      </c>
      <c r="M26" s="1">
        <v>0</v>
      </c>
      <c r="N26" s="1">
        <v>0</v>
      </c>
      <c r="O26" s="1">
        <v>0</v>
      </c>
      <c r="P26" s="28">
        <f t="shared" si="0"/>
        <v>25955748</v>
      </c>
    </row>
    <row r="27" spans="1:16" ht="25.5">
      <c r="A27" s="25"/>
      <c r="B27" s="25"/>
      <c r="C27" s="29"/>
      <c r="D27" s="8" t="s">
        <v>305</v>
      </c>
      <c r="E27" s="1">
        <v>3904770</v>
      </c>
      <c r="F27" s="1">
        <v>3904770</v>
      </c>
      <c r="G27" s="1">
        <v>0</v>
      </c>
      <c r="H27" s="1">
        <v>0</v>
      </c>
      <c r="I27" s="1">
        <v>0</v>
      </c>
      <c r="J27" s="1">
        <v>0</v>
      </c>
      <c r="K27" s="1">
        <v>0</v>
      </c>
      <c r="L27" s="1">
        <v>0</v>
      </c>
      <c r="M27" s="1">
        <v>0</v>
      </c>
      <c r="N27" s="1">
        <v>0</v>
      </c>
      <c r="O27" s="1">
        <v>0</v>
      </c>
      <c r="P27" s="28">
        <f t="shared" si="0"/>
        <v>3904770</v>
      </c>
    </row>
    <row r="28" spans="1:16" ht="12.75">
      <c r="A28" s="25" t="s">
        <v>32</v>
      </c>
      <c r="B28" s="25" t="s">
        <v>34</v>
      </c>
      <c r="C28" s="29" t="s">
        <v>33</v>
      </c>
      <c r="D28" s="30" t="s">
        <v>35</v>
      </c>
      <c r="E28" s="28">
        <v>15180280</v>
      </c>
      <c r="F28" s="28">
        <v>15180280</v>
      </c>
      <c r="G28" s="28">
        <v>0</v>
      </c>
      <c r="H28" s="28">
        <v>0</v>
      </c>
      <c r="I28" s="28">
        <v>0</v>
      </c>
      <c r="J28" s="28">
        <v>423915</v>
      </c>
      <c r="K28" s="28">
        <v>0</v>
      </c>
      <c r="L28" s="28">
        <v>0</v>
      </c>
      <c r="M28" s="28">
        <v>0</v>
      </c>
      <c r="N28" s="28">
        <v>423915</v>
      </c>
      <c r="O28" s="28">
        <v>423915</v>
      </c>
      <c r="P28" s="28">
        <f t="shared" si="0"/>
        <v>15604195</v>
      </c>
    </row>
    <row r="29" spans="1:16" ht="25.5">
      <c r="A29" s="25"/>
      <c r="B29" s="25"/>
      <c r="C29" s="29"/>
      <c r="D29" s="8" t="s">
        <v>304</v>
      </c>
      <c r="E29" s="1">
        <v>8196552</v>
      </c>
      <c r="F29" s="1">
        <v>8196552</v>
      </c>
      <c r="G29" s="1">
        <v>0</v>
      </c>
      <c r="H29" s="1">
        <v>0</v>
      </c>
      <c r="I29" s="1">
        <v>0</v>
      </c>
      <c r="J29" s="1">
        <v>0</v>
      </c>
      <c r="K29" s="1">
        <v>0</v>
      </c>
      <c r="L29" s="1">
        <v>0</v>
      </c>
      <c r="M29" s="1">
        <v>0</v>
      </c>
      <c r="N29" s="1">
        <v>0</v>
      </c>
      <c r="O29" s="1">
        <v>0</v>
      </c>
      <c r="P29" s="28">
        <f t="shared" si="0"/>
        <v>8196552</v>
      </c>
    </row>
    <row r="30" spans="1:16" ht="25.5">
      <c r="A30" s="25"/>
      <c r="B30" s="25"/>
      <c r="C30" s="29"/>
      <c r="D30" s="8" t="s">
        <v>305</v>
      </c>
      <c r="E30" s="1">
        <v>1034923</v>
      </c>
      <c r="F30" s="1">
        <v>1034923</v>
      </c>
      <c r="G30" s="1">
        <v>0</v>
      </c>
      <c r="H30" s="1">
        <v>0</v>
      </c>
      <c r="I30" s="1">
        <v>0</v>
      </c>
      <c r="J30" s="1">
        <v>0</v>
      </c>
      <c r="K30" s="1">
        <v>0</v>
      </c>
      <c r="L30" s="1">
        <v>0</v>
      </c>
      <c r="M30" s="1">
        <v>0</v>
      </c>
      <c r="N30" s="1">
        <v>0</v>
      </c>
      <c r="O30" s="1">
        <v>0</v>
      </c>
      <c r="P30" s="28">
        <f t="shared" si="0"/>
        <v>1034923</v>
      </c>
    </row>
    <row r="31" spans="1:16" ht="25.5">
      <c r="A31" s="25" t="s">
        <v>36</v>
      </c>
      <c r="B31" s="25" t="s">
        <v>37</v>
      </c>
      <c r="C31" s="27"/>
      <c r="D31" s="30" t="s">
        <v>38</v>
      </c>
      <c r="E31" s="28">
        <v>836700</v>
      </c>
      <c r="F31" s="28">
        <v>836700</v>
      </c>
      <c r="G31" s="28">
        <v>0</v>
      </c>
      <c r="H31" s="28">
        <v>0</v>
      </c>
      <c r="I31" s="28">
        <v>0</v>
      </c>
      <c r="J31" s="28">
        <v>0</v>
      </c>
      <c r="K31" s="28">
        <v>0</v>
      </c>
      <c r="L31" s="28">
        <v>0</v>
      </c>
      <c r="M31" s="28">
        <v>0</v>
      </c>
      <c r="N31" s="28">
        <v>0</v>
      </c>
      <c r="O31" s="28">
        <v>0</v>
      </c>
      <c r="P31" s="28">
        <f t="shared" si="0"/>
        <v>836700</v>
      </c>
    </row>
    <row r="32" spans="1:16" ht="38.25">
      <c r="A32" s="31" t="s">
        <v>39</v>
      </c>
      <c r="B32" s="31" t="s">
        <v>41</v>
      </c>
      <c r="C32" s="13" t="s">
        <v>40</v>
      </c>
      <c r="D32" s="32" t="s">
        <v>42</v>
      </c>
      <c r="E32" s="33">
        <v>836700</v>
      </c>
      <c r="F32" s="33">
        <v>836700</v>
      </c>
      <c r="G32" s="33">
        <v>0</v>
      </c>
      <c r="H32" s="33">
        <v>0</v>
      </c>
      <c r="I32" s="33">
        <v>0</v>
      </c>
      <c r="J32" s="33">
        <v>0</v>
      </c>
      <c r="K32" s="33">
        <v>0</v>
      </c>
      <c r="L32" s="33">
        <v>0</v>
      </c>
      <c r="M32" s="33">
        <v>0</v>
      </c>
      <c r="N32" s="33">
        <v>0</v>
      </c>
      <c r="O32" s="33">
        <v>0</v>
      </c>
      <c r="P32" s="33">
        <f t="shared" si="0"/>
        <v>836700</v>
      </c>
    </row>
    <row r="33" spans="1:16" ht="25.5">
      <c r="A33" s="31"/>
      <c r="B33" s="31"/>
      <c r="C33" s="13"/>
      <c r="D33" s="8" t="s">
        <v>306</v>
      </c>
      <c r="E33" s="9">
        <v>836700</v>
      </c>
      <c r="F33" s="9">
        <v>836700</v>
      </c>
      <c r="G33" s="9">
        <v>0</v>
      </c>
      <c r="H33" s="9">
        <v>0</v>
      </c>
      <c r="I33" s="9">
        <v>0</v>
      </c>
      <c r="J33" s="9">
        <v>0</v>
      </c>
      <c r="K33" s="9">
        <v>0</v>
      </c>
      <c r="L33" s="9">
        <v>0</v>
      </c>
      <c r="M33" s="9">
        <v>0</v>
      </c>
      <c r="N33" s="9">
        <v>0</v>
      </c>
      <c r="O33" s="9">
        <v>0</v>
      </c>
      <c r="P33" s="33">
        <f t="shared" si="0"/>
        <v>836700</v>
      </c>
    </row>
    <row r="34" spans="1:16" ht="12.75">
      <c r="A34" s="25" t="s">
        <v>43</v>
      </c>
      <c r="B34" s="25" t="s">
        <v>44</v>
      </c>
      <c r="C34" s="29" t="s">
        <v>40</v>
      </c>
      <c r="D34" s="30" t="s">
        <v>45</v>
      </c>
      <c r="E34" s="28">
        <v>802558</v>
      </c>
      <c r="F34" s="28">
        <v>802558</v>
      </c>
      <c r="G34" s="28">
        <v>0</v>
      </c>
      <c r="H34" s="28">
        <v>0</v>
      </c>
      <c r="I34" s="28">
        <v>0</v>
      </c>
      <c r="J34" s="28">
        <v>0</v>
      </c>
      <c r="K34" s="28">
        <v>0</v>
      </c>
      <c r="L34" s="28">
        <v>0</v>
      </c>
      <c r="M34" s="28">
        <v>0</v>
      </c>
      <c r="N34" s="28">
        <v>0</v>
      </c>
      <c r="O34" s="28">
        <v>0</v>
      </c>
      <c r="P34" s="28">
        <f t="shared" si="0"/>
        <v>802558</v>
      </c>
    </row>
    <row r="35" spans="1:16" ht="25.5">
      <c r="A35" s="25"/>
      <c r="B35" s="25"/>
      <c r="C35" s="29"/>
      <c r="D35" s="1" t="s">
        <v>307</v>
      </c>
      <c r="E35" s="1">
        <f>E34</f>
        <v>802558</v>
      </c>
      <c r="F35" s="1">
        <f>F34</f>
        <v>802558</v>
      </c>
      <c r="G35" s="1">
        <v>0</v>
      </c>
      <c r="H35" s="1">
        <v>0</v>
      </c>
      <c r="I35" s="1">
        <v>0</v>
      </c>
      <c r="J35" s="1">
        <v>0</v>
      </c>
      <c r="K35" s="1">
        <v>0</v>
      </c>
      <c r="L35" s="1">
        <v>0</v>
      </c>
      <c r="M35" s="1">
        <v>0</v>
      </c>
      <c r="N35" s="1">
        <v>0</v>
      </c>
      <c r="O35" s="1">
        <v>0</v>
      </c>
      <c r="P35" s="28">
        <f t="shared" si="0"/>
        <v>802558</v>
      </c>
    </row>
    <row r="36" spans="1:16" ht="12.75">
      <c r="A36" s="25"/>
      <c r="B36" s="2">
        <v>6000</v>
      </c>
      <c r="C36" s="3"/>
      <c r="D36" s="8" t="s">
        <v>308</v>
      </c>
      <c r="E36" s="1">
        <f>E37+E40+E41</f>
        <v>1363500</v>
      </c>
      <c r="F36" s="1">
        <f aca="true" t="shared" si="3" ref="F36:O36">F37+F40+F41</f>
        <v>0</v>
      </c>
      <c r="G36" s="1">
        <f t="shared" si="3"/>
        <v>0</v>
      </c>
      <c r="H36" s="1">
        <f t="shared" si="3"/>
        <v>0</v>
      </c>
      <c r="I36" s="1">
        <f t="shared" si="3"/>
        <v>1363500</v>
      </c>
      <c r="J36" s="1">
        <f t="shared" si="3"/>
        <v>8297768</v>
      </c>
      <c r="K36" s="1">
        <f t="shared" si="3"/>
        <v>0</v>
      </c>
      <c r="L36" s="1">
        <f t="shared" si="3"/>
        <v>0</v>
      </c>
      <c r="M36" s="1">
        <f t="shared" si="3"/>
        <v>0</v>
      </c>
      <c r="N36" s="1">
        <f t="shared" si="3"/>
        <v>8297768</v>
      </c>
      <c r="O36" s="1">
        <f t="shared" si="3"/>
        <v>8297768</v>
      </c>
      <c r="P36" s="28">
        <f t="shared" si="0"/>
        <v>9661268</v>
      </c>
    </row>
    <row r="37" spans="1:16" ht="25.5">
      <c r="A37" s="25" t="s">
        <v>46</v>
      </c>
      <c r="B37" s="25" t="s">
        <v>47</v>
      </c>
      <c r="C37" s="27"/>
      <c r="D37" s="30" t="s">
        <v>48</v>
      </c>
      <c r="E37" s="28">
        <v>1363500</v>
      </c>
      <c r="F37" s="28">
        <v>0</v>
      </c>
      <c r="G37" s="28">
        <v>0</v>
      </c>
      <c r="H37" s="28">
        <v>0</v>
      </c>
      <c r="I37" s="28">
        <v>1363500</v>
      </c>
      <c r="J37" s="28">
        <v>1561868</v>
      </c>
      <c r="K37" s="28">
        <v>0</v>
      </c>
      <c r="L37" s="28">
        <v>0</v>
      </c>
      <c r="M37" s="28">
        <v>0</v>
      </c>
      <c r="N37" s="28">
        <v>1561868</v>
      </c>
      <c r="O37" s="28">
        <v>1561868</v>
      </c>
      <c r="P37" s="28">
        <f t="shared" si="0"/>
        <v>2925368</v>
      </c>
    </row>
    <row r="38" spans="1:16" ht="12.75">
      <c r="A38" s="31" t="s">
        <v>49</v>
      </c>
      <c r="B38" s="31" t="s">
        <v>51</v>
      </c>
      <c r="C38" s="13" t="s">
        <v>50</v>
      </c>
      <c r="D38" s="32" t="s">
        <v>52</v>
      </c>
      <c r="E38" s="33">
        <v>914000</v>
      </c>
      <c r="F38" s="33">
        <v>0</v>
      </c>
      <c r="G38" s="33">
        <v>0</v>
      </c>
      <c r="H38" s="33">
        <v>0</v>
      </c>
      <c r="I38" s="33">
        <v>914000</v>
      </c>
      <c r="J38" s="33">
        <v>573000</v>
      </c>
      <c r="K38" s="33">
        <v>0</v>
      </c>
      <c r="L38" s="33">
        <v>0</v>
      </c>
      <c r="M38" s="33">
        <v>0</v>
      </c>
      <c r="N38" s="33">
        <v>573000</v>
      </c>
      <c r="O38" s="33">
        <v>573000</v>
      </c>
      <c r="P38" s="33">
        <f t="shared" si="0"/>
        <v>1487000</v>
      </c>
    </row>
    <row r="39" spans="1:16" ht="25.5">
      <c r="A39" s="31" t="s">
        <v>53</v>
      </c>
      <c r="B39" s="31" t="s">
        <v>54</v>
      </c>
      <c r="C39" s="13" t="s">
        <v>50</v>
      </c>
      <c r="D39" s="32" t="s">
        <v>55</v>
      </c>
      <c r="E39" s="33">
        <v>449500</v>
      </c>
      <c r="F39" s="33">
        <v>0</v>
      </c>
      <c r="G39" s="33">
        <v>0</v>
      </c>
      <c r="H39" s="33">
        <v>0</v>
      </c>
      <c r="I39" s="33">
        <v>449500</v>
      </c>
      <c r="J39" s="33">
        <v>988868</v>
      </c>
      <c r="K39" s="33">
        <v>0</v>
      </c>
      <c r="L39" s="33">
        <v>0</v>
      </c>
      <c r="M39" s="33">
        <v>0</v>
      </c>
      <c r="N39" s="33">
        <v>988868</v>
      </c>
      <c r="O39" s="33">
        <v>988868</v>
      </c>
      <c r="P39" s="33">
        <f t="shared" si="0"/>
        <v>1438368</v>
      </c>
    </row>
    <row r="40" spans="1:16" ht="63.75">
      <c r="A40" s="25" t="s">
        <v>56</v>
      </c>
      <c r="B40" s="25" t="s">
        <v>57</v>
      </c>
      <c r="C40" s="29" t="s">
        <v>50</v>
      </c>
      <c r="D40" s="30" t="s">
        <v>58</v>
      </c>
      <c r="E40" s="28">
        <v>0</v>
      </c>
      <c r="F40" s="28">
        <v>0</v>
      </c>
      <c r="G40" s="28">
        <v>0</v>
      </c>
      <c r="H40" s="28">
        <v>0</v>
      </c>
      <c r="I40" s="28">
        <v>0</v>
      </c>
      <c r="J40" s="28">
        <v>6250000</v>
      </c>
      <c r="K40" s="28">
        <v>0</v>
      </c>
      <c r="L40" s="28">
        <v>0</v>
      </c>
      <c r="M40" s="28">
        <v>0</v>
      </c>
      <c r="N40" s="28">
        <v>6250000</v>
      </c>
      <c r="O40" s="28">
        <v>6250000</v>
      </c>
      <c r="P40" s="28">
        <f t="shared" si="0"/>
        <v>6250000</v>
      </c>
    </row>
    <row r="41" spans="1:16" ht="25.5">
      <c r="A41" s="25" t="s">
        <v>59</v>
      </c>
      <c r="B41" s="25" t="s">
        <v>60</v>
      </c>
      <c r="C41" s="29" t="s">
        <v>23</v>
      </c>
      <c r="D41" s="30" t="s">
        <v>61</v>
      </c>
      <c r="E41" s="28">
        <v>0</v>
      </c>
      <c r="F41" s="28">
        <v>0</v>
      </c>
      <c r="G41" s="28">
        <v>0</v>
      </c>
      <c r="H41" s="28">
        <v>0</v>
      </c>
      <c r="I41" s="28">
        <v>0</v>
      </c>
      <c r="J41" s="28">
        <v>485900</v>
      </c>
      <c r="K41" s="28">
        <v>0</v>
      </c>
      <c r="L41" s="28">
        <v>0</v>
      </c>
      <c r="M41" s="28">
        <v>0</v>
      </c>
      <c r="N41" s="28">
        <v>485900</v>
      </c>
      <c r="O41" s="28">
        <v>485900</v>
      </c>
      <c r="P41" s="28">
        <f t="shared" si="0"/>
        <v>485900</v>
      </c>
    </row>
    <row r="42" spans="1:16" ht="25.5">
      <c r="A42" s="25"/>
      <c r="B42" s="2">
        <v>7400</v>
      </c>
      <c r="C42" s="3"/>
      <c r="D42" s="1" t="s">
        <v>300</v>
      </c>
      <c r="E42" s="28">
        <f>E43</f>
        <v>349800</v>
      </c>
      <c r="F42" s="28">
        <f aca="true" t="shared" si="4" ref="F42:O42">F43</f>
        <v>349800</v>
      </c>
      <c r="G42" s="28">
        <f t="shared" si="4"/>
        <v>0</v>
      </c>
      <c r="H42" s="28">
        <f t="shared" si="4"/>
        <v>0</v>
      </c>
      <c r="I42" s="28">
        <f t="shared" si="4"/>
        <v>0</v>
      </c>
      <c r="J42" s="28">
        <f t="shared" si="4"/>
        <v>0</v>
      </c>
      <c r="K42" s="28">
        <f t="shared" si="4"/>
        <v>0</v>
      </c>
      <c r="L42" s="28">
        <f t="shared" si="4"/>
        <v>0</v>
      </c>
      <c r="M42" s="28">
        <f t="shared" si="4"/>
        <v>0</v>
      </c>
      <c r="N42" s="28">
        <f t="shared" si="4"/>
        <v>0</v>
      </c>
      <c r="O42" s="28">
        <f t="shared" si="4"/>
        <v>0</v>
      </c>
      <c r="P42" s="28">
        <f t="shared" si="0"/>
        <v>349800</v>
      </c>
    </row>
    <row r="43" spans="1:16" ht="25.5">
      <c r="A43" s="25" t="s">
        <v>62</v>
      </c>
      <c r="B43" s="25" t="s">
        <v>24</v>
      </c>
      <c r="C43" s="29" t="s">
        <v>23</v>
      </c>
      <c r="D43" s="30" t="s">
        <v>25</v>
      </c>
      <c r="E43" s="28">
        <v>349800</v>
      </c>
      <c r="F43" s="28">
        <v>349800</v>
      </c>
      <c r="G43" s="28">
        <v>0</v>
      </c>
      <c r="H43" s="28">
        <v>0</v>
      </c>
      <c r="I43" s="28">
        <v>0</v>
      </c>
      <c r="J43" s="28">
        <v>0</v>
      </c>
      <c r="K43" s="28">
        <v>0</v>
      </c>
      <c r="L43" s="28">
        <v>0</v>
      </c>
      <c r="M43" s="28">
        <v>0</v>
      </c>
      <c r="N43" s="28">
        <v>0</v>
      </c>
      <c r="O43" s="28">
        <v>0</v>
      </c>
      <c r="P43" s="28">
        <f t="shared" si="0"/>
        <v>349800</v>
      </c>
    </row>
    <row r="44" spans="1:16" ht="25.5">
      <c r="A44" s="25" t="s">
        <v>63</v>
      </c>
      <c r="B44" s="26"/>
      <c r="C44" s="27"/>
      <c r="D44" s="10" t="s">
        <v>309</v>
      </c>
      <c r="E44" s="28">
        <v>119919505</v>
      </c>
      <c r="F44" s="28">
        <v>119919505</v>
      </c>
      <c r="G44" s="28">
        <v>79730872</v>
      </c>
      <c r="H44" s="28">
        <v>13025906</v>
      </c>
      <c r="I44" s="28">
        <v>0</v>
      </c>
      <c r="J44" s="28">
        <v>13795122</v>
      </c>
      <c r="K44" s="28">
        <v>1725734</v>
      </c>
      <c r="L44" s="28">
        <v>217224</v>
      </c>
      <c r="M44" s="28">
        <v>0</v>
      </c>
      <c r="N44" s="28">
        <v>12069388</v>
      </c>
      <c r="O44" s="28">
        <v>12069388</v>
      </c>
      <c r="P44" s="28">
        <f t="shared" si="0"/>
        <v>133714627</v>
      </c>
    </row>
    <row r="45" spans="1:16" ht="25.5">
      <c r="A45" s="25" t="s">
        <v>64</v>
      </c>
      <c r="B45" s="26"/>
      <c r="C45" s="27"/>
      <c r="D45" s="10" t="s">
        <v>310</v>
      </c>
      <c r="E45" s="28">
        <v>119919505</v>
      </c>
      <c r="F45" s="28">
        <v>119919505</v>
      </c>
      <c r="G45" s="28">
        <v>79730872</v>
      </c>
      <c r="H45" s="28">
        <v>13025906</v>
      </c>
      <c r="I45" s="28">
        <v>0</v>
      </c>
      <c r="J45" s="28">
        <v>13795122</v>
      </c>
      <c r="K45" s="28">
        <v>1725734</v>
      </c>
      <c r="L45" s="28">
        <v>217224</v>
      </c>
      <c r="M45" s="28">
        <v>0</v>
      </c>
      <c r="N45" s="28">
        <v>12069388</v>
      </c>
      <c r="O45" s="28">
        <v>12069388</v>
      </c>
      <c r="P45" s="28">
        <f t="shared" si="0"/>
        <v>133714627</v>
      </c>
    </row>
    <row r="46" spans="1:16" ht="12.75">
      <c r="A46" s="25"/>
      <c r="B46" s="5">
        <v>1000</v>
      </c>
      <c r="C46" s="6"/>
      <c r="D46" s="10" t="s">
        <v>311</v>
      </c>
      <c r="E46" s="28">
        <f>E47+E50+E51+E52+E53+E54+E55+E56</f>
        <v>117186872</v>
      </c>
      <c r="F46" s="28">
        <f aca="true" t="shared" si="5" ref="F46:O46">F47+F50+F51+F52+F53+F54+F55+F56</f>
        <v>117186872</v>
      </c>
      <c r="G46" s="28">
        <f t="shared" si="5"/>
        <v>77777410</v>
      </c>
      <c r="H46" s="28">
        <f t="shared" si="5"/>
        <v>12812424</v>
      </c>
      <c r="I46" s="28">
        <f t="shared" si="5"/>
        <v>0</v>
      </c>
      <c r="J46" s="28">
        <f t="shared" si="5"/>
        <v>12931872</v>
      </c>
      <c r="K46" s="28">
        <f t="shared" si="5"/>
        <v>1725734</v>
      </c>
      <c r="L46" s="28">
        <f t="shared" si="5"/>
        <v>217224</v>
      </c>
      <c r="M46" s="28">
        <f t="shared" si="5"/>
        <v>0</v>
      </c>
      <c r="N46" s="28">
        <f t="shared" si="5"/>
        <v>11206138</v>
      </c>
      <c r="O46" s="28">
        <f t="shared" si="5"/>
        <v>11206138</v>
      </c>
      <c r="P46" s="28">
        <f t="shared" si="0"/>
        <v>130118744</v>
      </c>
    </row>
    <row r="47" spans="1:16" ht="63.75">
      <c r="A47" s="25" t="s">
        <v>65</v>
      </c>
      <c r="B47" s="25" t="s">
        <v>67</v>
      </c>
      <c r="C47" s="29" t="s">
        <v>66</v>
      </c>
      <c r="D47" s="30" t="s">
        <v>68</v>
      </c>
      <c r="E47" s="28">
        <v>102065405</v>
      </c>
      <c r="F47" s="28">
        <v>102065405</v>
      </c>
      <c r="G47" s="28">
        <v>69540830</v>
      </c>
      <c r="H47" s="28">
        <v>12190163</v>
      </c>
      <c r="I47" s="28">
        <v>0</v>
      </c>
      <c r="J47" s="28">
        <v>11634855</v>
      </c>
      <c r="K47" s="28">
        <v>1481217</v>
      </c>
      <c r="L47" s="28">
        <v>16800</v>
      </c>
      <c r="M47" s="28">
        <v>0</v>
      </c>
      <c r="N47" s="28">
        <v>10153638</v>
      </c>
      <c r="O47" s="28">
        <v>10153638</v>
      </c>
      <c r="P47" s="28">
        <f t="shared" si="0"/>
        <v>113700260</v>
      </c>
    </row>
    <row r="48" spans="1:16" ht="25.5">
      <c r="A48" s="25"/>
      <c r="B48" s="25"/>
      <c r="C48" s="29"/>
      <c r="D48" s="11" t="s">
        <v>312</v>
      </c>
      <c r="E48" s="1">
        <v>59779500</v>
      </c>
      <c r="F48" s="1">
        <v>59779500</v>
      </c>
      <c r="G48" s="1">
        <v>49000000</v>
      </c>
      <c r="H48" s="1">
        <v>0</v>
      </c>
      <c r="I48" s="1">
        <v>0</v>
      </c>
      <c r="J48" s="1">
        <v>0</v>
      </c>
      <c r="K48" s="1">
        <v>0</v>
      </c>
      <c r="L48" s="1">
        <v>0</v>
      </c>
      <c r="M48" s="1">
        <v>0</v>
      </c>
      <c r="N48" s="1">
        <v>0</v>
      </c>
      <c r="O48" s="1">
        <v>0</v>
      </c>
      <c r="P48" s="28">
        <f t="shared" si="0"/>
        <v>59779500</v>
      </c>
    </row>
    <row r="49" spans="1:16" ht="25.5">
      <c r="A49" s="25"/>
      <c r="B49" s="25"/>
      <c r="C49" s="29"/>
      <c r="D49" s="8" t="s">
        <v>305</v>
      </c>
      <c r="E49" s="1">
        <v>18393707</v>
      </c>
      <c r="F49" s="1">
        <v>18393707</v>
      </c>
      <c r="G49" s="1">
        <v>9003424</v>
      </c>
      <c r="H49" s="1">
        <v>7409540</v>
      </c>
      <c r="I49" s="1">
        <v>0</v>
      </c>
      <c r="J49" s="1">
        <v>0</v>
      </c>
      <c r="K49" s="1">
        <v>0</v>
      </c>
      <c r="L49" s="1">
        <v>0</v>
      </c>
      <c r="M49" s="1">
        <v>0</v>
      </c>
      <c r="N49" s="1">
        <v>0</v>
      </c>
      <c r="O49" s="1">
        <v>0</v>
      </c>
      <c r="P49" s="28">
        <f aca="true" t="shared" si="6" ref="P49:P80">E49+J49</f>
        <v>18393707</v>
      </c>
    </row>
    <row r="50" spans="1:16" ht="38.25">
      <c r="A50" s="25" t="s">
        <v>69</v>
      </c>
      <c r="B50" s="25" t="s">
        <v>71</v>
      </c>
      <c r="C50" s="29" t="s">
        <v>70</v>
      </c>
      <c r="D50" s="30" t="s">
        <v>72</v>
      </c>
      <c r="E50" s="28">
        <v>5262125</v>
      </c>
      <c r="F50" s="28">
        <v>5262125</v>
      </c>
      <c r="G50" s="28">
        <v>3895999</v>
      </c>
      <c r="H50" s="28">
        <v>388546</v>
      </c>
      <c r="I50" s="28">
        <v>0</v>
      </c>
      <c r="J50" s="28">
        <v>1284517</v>
      </c>
      <c r="K50" s="28">
        <v>244517</v>
      </c>
      <c r="L50" s="28">
        <v>200424</v>
      </c>
      <c r="M50" s="28">
        <v>0</v>
      </c>
      <c r="N50" s="28">
        <v>1040000</v>
      </c>
      <c r="O50" s="28">
        <v>1040000</v>
      </c>
      <c r="P50" s="28">
        <f t="shared" si="6"/>
        <v>6546642</v>
      </c>
    </row>
    <row r="51" spans="1:16" ht="38.25">
      <c r="A51" s="25" t="s">
        <v>73</v>
      </c>
      <c r="B51" s="25" t="s">
        <v>75</v>
      </c>
      <c r="C51" s="29" t="s">
        <v>74</v>
      </c>
      <c r="D51" s="30" t="s">
        <v>76</v>
      </c>
      <c r="E51" s="28">
        <v>1679633</v>
      </c>
      <c r="F51" s="28">
        <v>1679633</v>
      </c>
      <c r="G51" s="28">
        <v>1172896</v>
      </c>
      <c r="H51" s="28">
        <v>0</v>
      </c>
      <c r="I51" s="28">
        <v>0</v>
      </c>
      <c r="J51" s="28">
        <v>0</v>
      </c>
      <c r="K51" s="28">
        <v>0</v>
      </c>
      <c r="L51" s="28">
        <v>0</v>
      </c>
      <c r="M51" s="28">
        <v>0</v>
      </c>
      <c r="N51" s="28">
        <v>0</v>
      </c>
      <c r="O51" s="28">
        <v>0</v>
      </c>
      <c r="P51" s="28">
        <f t="shared" si="6"/>
        <v>1679633</v>
      </c>
    </row>
    <row r="52" spans="1:16" ht="25.5">
      <c r="A52" s="25" t="s">
        <v>77</v>
      </c>
      <c r="B52" s="25" t="s">
        <v>78</v>
      </c>
      <c r="C52" s="29" t="s">
        <v>74</v>
      </c>
      <c r="D52" s="30" t="s">
        <v>79</v>
      </c>
      <c r="E52" s="28">
        <v>1243745</v>
      </c>
      <c r="F52" s="28">
        <v>1243745</v>
      </c>
      <c r="G52" s="28">
        <v>762402</v>
      </c>
      <c r="H52" s="28">
        <v>233715</v>
      </c>
      <c r="I52" s="28">
        <v>0</v>
      </c>
      <c r="J52" s="28">
        <v>0</v>
      </c>
      <c r="K52" s="28">
        <v>0</v>
      </c>
      <c r="L52" s="28">
        <v>0</v>
      </c>
      <c r="M52" s="28">
        <v>0</v>
      </c>
      <c r="N52" s="28">
        <v>0</v>
      </c>
      <c r="O52" s="28">
        <v>0</v>
      </c>
      <c r="P52" s="28">
        <f t="shared" si="6"/>
        <v>1243745</v>
      </c>
    </row>
    <row r="53" spans="1:16" ht="25.5">
      <c r="A53" s="25" t="s">
        <v>80</v>
      </c>
      <c r="B53" s="25" t="s">
        <v>81</v>
      </c>
      <c r="C53" s="29" t="s">
        <v>74</v>
      </c>
      <c r="D53" s="30" t="s">
        <v>82</v>
      </c>
      <c r="E53" s="28">
        <v>2311753</v>
      </c>
      <c r="F53" s="28">
        <v>2311753</v>
      </c>
      <c r="G53" s="28">
        <v>1607912</v>
      </c>
      <c r="H53" s="28">
        <v>0</v>
      </c>
      <c r="I53" s="28">
        <v>0</v>
      </c>
      <c r="J53" s="28">
        <v>0</v>
      </c>
      <c r="K53" s="28">
        <v>0</v>
      </c>
      <c r="L53" s="28">
        <v>0</v>
      </c>
      <c r="M53" s="28">
        <v>0</v>
      </c>
      <c r="N53" s="28">
        <v>0</v>
      </c>
      <c r="O53" s="28">
        <v>0</v>
      </c>
      <c r="P53" s="28">
        <f t="shared" si="6"/>
        <v>2311753</v>
      </c>
    </row>
    <row r="54" spans="1:16" ht="12.75">
      <c r="A54" s="25" t="s">
        <v>83</v>
      </c>
      <c r="B54" s="25" t="s">
        <v>84</v>
      </c>
      <c r="C54" s="29" t="s">
        <v>74</v>
      </c>
      <c r="D54" s="30" t="s">
        <v>85</v>
      </c>
      <c r="E54" s="28">
        <v>993671</v>
      </c>
      <c r="F54" s="28">
        <v>993671</v>
      </c>
      <c r="G54" s="28">
        <v>797371</v>
      </c>
      <c r="H54" s="28">
        <v>0</v>
      </c>
      <c r="I54" s="28">
        <v>0</v>
      </c>
      <c r="J54" s="28">
        <v>12500</v>
      </c>
      <c r="K54" s="28">
        <v>0</v>
      </c>
      <c r="L54" s="28">
        <v>0</v>
      </c>
      <c r="M54" s="28">
        <v>0</v>
      </c>
      <c r="N54" s="28">
        <v>12500</v>
      </c>
      <c r="O54" s="28">
        <v>12500</v>
      </c>
      <c r="P54" s="28">
        <f t="shared" si="6"/>
        <v>1006171</v>
      </c>
    </row>
    <row r="55" spans="1:16" ht="12.75">
      <c r="A55" s="25" t="s">
        <v>86</v>
      </c>
      <c r="B55" s="25" t="s">
        <v>87</v>
      </c>
      <c r="C55" s="29" t="s">
        <v>74</v>
      </c>
      <c r="D55" s="30" t="s">
        <v>88</v>
      </c>
      <c r="E55" s="28">
        <v>3605200</v>
      </c>
      <c r="F55" s="28">
        <v>3605200</v>
      </c>
      <c r="G55" s="28">
        <v>0</v>
      </c>
      <c r="H55" s="28">
        <v>0</v>
      </c>
      <c r="I55" s="28">
        <v>0</v>
      </c>
      <c r="J55" s="28">
        <v>0</v>
      </c>
      <c r="K55" s="28">
        <v>0</v>
      </c>
      <c r="L55" s="28">
        <v>0</v>
      </c>
      <c r="M55" s="28">
        <v>0</v>
      </c>
      <c r="N55" s="28">
        <v>0</v>
      </c>
      <c r="O55" s="28">
        <v>0</v>
      </c>
      <c r="P55" s="28">
        <f t="shared" si="6"/>
        <v>3605200</v>
      </c>
    </row>
    <row r="56" spans="1:16" ht="38.25">
      <c r="A56" s="25" t="s">
        <v>89</v>
      </c>
      <c r="B56" s="25" t="s">
        <v>90</v>
      </c>
      <c r="C56" s="29" t="s">
        <v>74</v>
      </c>
      <c r="D56" s="30" t="s">
        <v>91</v>
      </c>
      <c r="E56" s="28">
        <v>25340</v>
      </c>
      <c r="F56" s="28">
        <v>25340</v>
      </c>
      <c r="G56" s="28">
        <v>0</v>
      </c>
      <c r="H56" s="28">
        <v>0</v>
      </c>
      <c r="I56" s="28">
        <v>0</v>
      </c>
      <c r="J56" s="28">
        <v>0</v>
      </c>
      <c r="K56" s="28">
        <v>0</v>
      </c>
      <c r="L56" s="28">
        <v>0</v>
      </c>
      <c r="M56" s="28">
        <v>0</v>
      </c>
      <c r="N56" s="28">
        <v>0</v>
      </c>
      <c r="O56" s="28">
        <v>0</v>
      </c>
      <c r="P56" s="28">
        <f t="shared" si="6"/>
        <v>25340</v>
      </c>
    </row>
    <row r="57" spans="1:16" ht="12.75">
      <c r="A57" s="25"/>
      <c r="B57" s="2">
        <v>5000</v>
      </c>
      <c r="C57" s="3"/>
      <c r="D57" s="12" t="s">
        <v>313</v>
      </c>
      <c r="E57" s="28">
        <f>E58</f>
        <v>2732633</v>
      </c>
      <c r="F57" s="28">
        <f aca="true" t="shared" si="7" ref="F57:O57">F58</f>
        <v>2732633</v>
      </c>
      <c r="G57" s="28">
        <f t="shared" si="7"/>
        <v>1953462</v>
      </c>
      <c r="H57" s="28">
        <f t="shared" si="7"/>
        <v>213482</v>
      </c>
      <c r="I57" s="28">
        <f t="shared" si="7"/>
        <v>0</v>
      </c>
      <c r="J57" s="28">
        <f t="shared" si="7"/>
        <v>0</v>
      </c>
      <c r="K57" s="28">
        <f t="shared" si="7"/>
        <v>0</v>
      </c>
      <c r="L57" s="28">
        <f t="shared" si="7"/>
        <v>0</v>
      </c>
      <c r="M57" s="28">
        <f t="shared" si="7"/>
        <v>0</v>
      </c>
      <c r="N57" s="28">
        <f t="shared" si="7"/>
        <v>0</v>
      </c>
      <c r="O57" s="28">
        <f t="shared" si="7"/>
        <v>0</v>
      </c>
      <c r="P57" s="28">
        <f t="shared" si="6"/>
        <v>2732633</v>
      </c>
    </row>
    <row r="58" spans="1:16" ht="25.5">
      <c r="A58" s="25" t="s">
        <v>92</v>
      </c>
      <c r="B58" s="25" t="s">
        <v>93</v>
      </c>
      <c r="C58" s="27"/>
      <c r="D58" s="30" t="s">
        <v>94</v>
      </c>
      <c r="E58" s="28">
        <v>2732633</v>
      </c>
      <c r="F58" s="28">
        <v>2732633</v>
      </c>
      <c r="G58" s="28">
        <v>1953462</v>
      </c>
      <c r="H58" s="28">
        <v>213482</v>
      </c>
      <c r="I58" s="28">
        <v>0</v>
      </c>
      <c r="J58" s="28">
        <v>0</v>
      </c>
      <c r="K58" s="28">
        <v>0</v>
      </c>
      <c r="L58" s="28">
        <v>0</v>
      </c>
      <c r="M58" s="28">
        <v>0</v>
      </c>
      <c r="N58" s="28">
        <v>0</v>
      </c>
      <c r="O58" s="28">
        <v>0</v>
      </c>
      <c r="P58" s="28">
        <f t="shared" si="6"/>
        <v>2732633</v>
      </c>
    </row>
    <row r="59" spans="1:16" ht="38.25">
      <c r="A59" s="31" t="s">
        <v>95</v>
      </c>
      <c r="B59" s="31" t="s">
        <v>97</v>
      </c>
      <c r="C59" s="13" t="s">
        <v>96</v>
      </c>
      <c r="D59" s="32" t="s">
        <v>98</v>
      </c>
      <c r="E59" s="33">
        <v>2732633</v>
      </c>
      <c r="F59" s="33">
        <v>2732633</v>
      </c>
      <c r="G59" s="33">
        <v>1953462</v>
      </c>
      <c r="H59" s="33">
        <v>213482</v>
      </c>
      <c r="I59" s="33">
        <v>0</v>
      </c>
      <c r="J59" s="33">
        <v>0</v>
      </c>
      <c r="K59" s="33">
        <v>0</v>
      </c>
      <c r="L59" s="33">
        <v>0</v>
      </c>
      <c r="M59" s="33">
        <v>0</v>
      </c>
      <c r="N59" s="33">
        <v>0</v>
      </c>
      <c r="O59" s="33">
        <v>0</v>
      </c>
      <c r="P59" s="33">
        <f t="shared" si="6"/>
        <v>2732633</v>
      </c>
    </row>
    <row r="60" spans="1:16" ht="12.75">
      <c r="A60" s="31"/>
      <c r="B60" s="2">
        <v>6300</v>
      </c>
      <c r="C60" s="13"/>
      <c r="D60" s="1" t="s">
        <v>314</v>
      </c>
      <c r="E60" s="33">
        <f>E61</f>
        <v>0</v>
      </c>
      <c r="F60" s="33">
        <f aca="true" t="shared" si="8" ref="F60:O60">F61</f>
        <v>0</v>
      </c>
      <c r="G60" s="33">
        <f t="shared" si="8"/>
        <v>0</v>
      </c>
      <c r="H60" s="33">
        <f t="shared" si="8"/>
        <v>0</v>
      </c>
      <c r="I60" s="33">
        <f t="shared" si="8"/>
        <v>0</v>
      </c>
      <c r="J60" s="33">
        <f t="shared" si="8"/>
        <v>863250</v>
      </c>
      <c r="K60" s="33">
        <f t="shared" si="8"/>
        <v>0</v>
      </c>
      <c r="L60" s="33">
        <f t="shared" si="8"/>
        <v>0</v>
      </c>
      <c r="M60" s="33">
        <f t="shared" si="8"/>
        <v>0</v>
      </c>
      <c r="N60" s="33">
        <f t="shared" si="8"/>
        <v>863250</v>
      </c>
      <c r="O60" s="33">
        <f t="shared" si="8"/>
        <v>863250</v>
      </c>
      <c r="P60" s="33">
        <f t="shared" si="6"/>
        <v>863250</v>
      </c>
    </row>
    <row r="61" spans="1:16" ht="38.25">
      <c r="A61" s="25" t="s">
        <v>99</v>
      </c>
      <c r="B61" s="25" t="s">
        <v>100</v>
      </c>
      <c r="C61" s="29" t="s">
        <v>66</v>
      </c>
      <c r="D61" s="30" t="s">
        <v>101</v>
      </c>
      <c r="E61" s="28">
        <v>0</v>
      </c>
      <c r="F61" s="28">
        <v>0</v>
      </c>
      <c r="G61" s="28">
        <v>0</v>
      </c>
      <c r="H61" s="28">
        <v>0</v>
      </c>
      <c r="I61" s="28">
        <v>0</v>
      </c>
      <c r="J61" s="28">
        <v>863250</v>
      </c>
      <c r="K61" s="28">
        <v>0</v>
      </c>
      <c r="L61" s="28">
        <v>0</v>
      </c>
      <c r="M61" s="28">
        <v>0</v>
      </c>
      <c r="N61" s="28">
        <v>863250</v>
      </c>
      <c r="O61" s="28">
        <v>863250</v>
      </c>
      <c r="P61" s="28">
        <f t="shared" si="6"/>
        <v>863250</v>
      </c>
    </row>
    <row r="62" spans="1:16" ht="25.5">
      <c r="A62" s="25" t="s">
        <v>102</v>
      </c>
      <c r="B62" s="26"/>
      <c r="C62" s="27"/>
      <c r="D62" s="14" t="s">
        <v>315</v>
      </c>
      <c r="E62" s="28">
        <v>2801157</v>
      </c>
      <c r="F62" s="28">
        <v>2801157</v>
      </c>
      <c r="G62" s="28">
        <v>1486790</v>
      </c>
      <c r="H62" s="28">
        <v>289941</v>
      </c>
      <c r="I62" s="28">
        <v>0</v>
      </c>
      <c r="J62" s="28">
        <v>85000</v>
      </c>
      <c r="K62" s="28">
        <v>0</v>
      </c>
      <c r="L62" s="28">
        <v>0</v>
      </c>
      <c r="M62" s="28">
        <v>0</v>
      </c>
      <c r="N62" s="28">
        <v>85000</v>
      </c>
      <c r="O62" s="28">
        <v>85000</v>
      </c>
      <c r="P62" s="28">
        <f t="shared" si="6"/>
        <v>2886157</v>
      </c>
    </row>
    <row r="63" spans="1:16" ht="25.5">
      <c r="A63" s="25" t="s">
        <v>103</v>
      </c>
      <c r="B63" s="26"/>
      <c r="C63" s="27"/>
      <c r="D63" s="14" t="s">
        <v>316</v>
      </c>
      <c r="E63" s="28">
        <v>2801157</v>
      </c>
      <c r="F63" s="28">
        <v>2801157</v>
      </c>
      <c r="G63" s="28">
        <v>1486790</v>
      </c>
      <c r="H63" s="28">
        <v>289941</v>
      </c>
      <c r="I63" s="28">
        <v>0</v>
      </c>
      <c r="J63" s="28">
        <v>85000</v>
      </c>
      <c r="K63" s="28">
        <v>0</v>
      </c>
      <c r="L63" s="28">
        <v>0</v>
      </c>
      <c r="M63" s="28">
        <v>0</v>
      </c>
      <c r="N63" s="28">
        <v>85000</v>
      </c>
      <c r="O63" s="28">
        <v>85000</v>
      </c>
      <c r="P63" s="28">
        <f t="shared" si="6"/>
        <v>2886157</v>
      </c>
    </row>
    <row r="64" spans="1:16" ht="12.75">
      <c r="A64" s="25"/>
      <c r="B64" s="5">
        <v>3000</v>
      </c>
      <c r="C64" s="6"/>
      <c r="D64" s="14" t="s">
        <v>317</v>
      </c>
      <c r="E64" s="28">
        <f>E65+E67</f>
        <v>924084</v>
      </c>
      <c r="F64" s="28">
        <f aca="true" t="shared" si="9" ref="F64:O64">F65+F67</f>
        <v>924084</v>
      </c>
      <c r="G64" s="28">
        <f t="shared" si="9"/>
        <v>432650</v>
      </c>
      <c r="H64" s="28">
        <f t="shared" si="9"/>
        <v>157808</v>
      </c>
      <c r="I64" s="28">
        <f t="shared" si="9"/>
        <v>0</v>
      </c>
      <c r="J64" s="28">
        <f t="shared" si="9"/>
        <v>85000</v>
      </c>
      <c r="K64" s="28">
        <f t="shared" si="9"/>
        <v>0</v>
      </c>
      <c r="L64" s="28">
        <f t="shared" si="9"/>
        <v>0</v>
      </c>
      <c r="M64" s="28">
        <f t="shared" si="9"/>
        <v>0</v>
      </c>
      <c r="N64" s="28">
        <f t="shared" si="9"/>
        <v>85000</v>
      </c>
      <c r="O64" s="28">
        <f t="shared" si="9"/>
        <v>85000</v>
      </c>
      <c r="P64" s="28">
        <f t="shared" si="6"/>
        <v>1009084</v>
      </c>
    </row>
    <row r="65" spans="1:16" ht="25.5">
      <c r="A65" s="25" t="s">
        <v>104</v>
      </c>
      <c r="B65" s="25" t="s">
        <v>106</v>
      </c>
      <c r="C65" s="29" t="s">
        <v>105</v>
      </c>
      <c r="D65" s="30" t="s">
        <v>107</v>
      </c>
      <c r="E65" s="28">
        <v>744684</v>
      </c>
      <c r="F65" s="28">
        <v>744684</v>
      </c>
      <c r="G65" s="28">
        <v>432650</v>
      </c>
      <c r="H65" s="28">
        <v>157808</v>
      </c>
      <c r="I65" s="28">
        <v>0</v>
      </c>
      <c r="J65" s="28">
        <v>85000</v>
      </c>
      <c r="K65" s="28">
        <v>0</v>
      </c>
      <c r="L65" s="28">
        <v>0</v>
      </c>
      <c r="M65" s="28">
        <v>0</v>
      </c>
      <c r="N65" s="28">
        <v>85000</v>
      </c>
      <c r="O65" s="28">
        <v>85000</v>
      </c>
      <c r="P65" s="28">
        <f t="shared" si="6"/>
        <v>829684</v>
      </c>
    </row>
    <row r="66" spans="1:16" ht="25.5">
      <c r="A66" s="31" t="s">
        <v>108</v>
      </c>
      <c r="B66" s="31" t="s">
        <v>109</v>
      </c>
      <c r="C66" s="13" t="s">
        <v>105</v>
      </c>
      <c r="D66" s="32" t="s">
        <v>110</v>
      </c>
      <c r="E66" s="33">
        <v>744684</v>
      </c>
      <c r="F66" s="33">
        <v>744684</v>
      </c>
      <c r="G66" s="33">
        <v>432650</v>
      </c>
      <c r="H66" s="33">
        <v>157808</v>
      </c>
      <c r="I66" s="33">
        <v>0</v>
      </c>
      <c r="J66" s="33">
        <v>85000</v>
      </c>
      <c r="K66" s="33">
        <v>0</v>
      </c>
      <c r="L66" s="33">
        <v>0</v>
      </c>
      <c r="M66" s="33">
        <v>0</v>
      </c>
      <c r="N66" s="33">
        <v>85000</v>
      </c>
      <c r="O66" s="33">
        <v>85000</v>
      </c>
      <c r="P66" s="33">
        <f t="shared" si="6"/>
        <v>829684</v>
      </c>
    </row>
    <row r="67" spans="1:16" ht="63.75">
      <c r="A67" s="25" t="s">
        <v>111</v>
      </c>
      <c r="B67" s="25" t="s">
        <v>112</v>
      </c>
      <c r="C67" s="29" t="s">
        <v>105</v>
      </c>
      <c r="D67" s="30" t="s">
        <v>113</v>
      </c>
      <c r="E67" s="28">
        <v>179400</v>
      </c>
      <c r="F67" s="28">
        <v>179400</v>
      </c>
      <c r="G67" s="28">
        <v>0</v>
      </c>
      <c r="H67" s="28">
        <v>0</v>
      </c>
      <c r="I67" s="28">
        <v>0</v>
      </c>
      <c r="J67" s="28">
        <v>0</v>
      </c>
      <c r="K67" s="28">
        <v>0</v>
      </c>
      <c r="L67" s="28">
        <v>0</v>
      </c>
      <c r="M67" s="28">
        <v>0</v>
      </c>
      <c r="N67" s="28">
        <v>0</v>
      </c>
      <c r="O67" s="28">
        <v>0</v>
      </c>
      <c r="P67" s="28">
        <f t="shared" si="6"/>
        <v>179400</v>
      </c>
    </row>
    <row r="68" spans="1:16" ht="12.75">
      <c r="A68" s="25"/>
      <c r="B68" s="2">
        <v>5000</v>
      </c>
      <c r="C68" s="3"/>
      <c r="D68" s="12" t="s">
        <v>313</v>
      </c>
      <c r="E68" s="28">
        <f>E69+E71+E73</f>
        <v>1877073</v>
      </c>
      <c r="F68" s="28">
        <f aca="true" t="shared" si="10" ref="F68:O68">F69+F71+F73</f>
        <v>1877073</v>
      </c>
      <c r="G68" s="28">
        <f t="shared" si="10"/>
        <v>1054140</v>
      </c>
      <c r="H68" s="28">
        <f t="shared" si="10"/>
        <v>132133</v>
      </c>
      <c r="I68" s="28">
        <f t="shared" si="10"/>
        <v>0</v>
      </c>
      <c r="J68" s="28">
        <f t="shared" si="10"/>
        <v>0</v>
      </c>
      <c r="K68" s="28">
        <f t="shared" si="10"/>
        <v>0</v>
      </c>
      <c r="L68" s="28">
        <f t="shared" si="10"/>
        <v>0</v>
      </c>
      <c r="M68" s="28">
        <f t="shared" si="10"/>
        <v>0</v>
      </c>
      <c r="N68" s="28">
        <f t="shared" si="10"/>
        <v>0</v>
      </c>
      <c r="O68" s="28">
        <f t="shared" si="10"/>
        <v>0</v>
      </c>
      <c r="P68" s="28">
        <f t="shared" si="6"/>
        <v>1877073</v>
      </c>
    </row>
    <row r="69" spans="1:16" ht="12.75">
      <c r="A69" s="25" t="s">
        <v>114</v>
      </c>
      <c r="B69" s="25" t="s">
        <v>115</v>
      </c>
      <c r="C69" s="27"/>
      <c r="D69" s="30" t="s">
        <v>116</v>
      </c>
      <c r="E69" s="28">
        <v>347710</v>
      </c>
      <c r="F69" s="28">
        <v>347710</v>
      </c>
      <c r="G69" s="28">
        <v>0</v>
      </c>
      <c r="H69" s="28">
        <v>0</v>
      </c>
      <c r="I69" s="28">
        <v>0</v>
      </c>
      <c r="J69" s="28">
        <v>0</v>
      </c>
      <c r="K69" s="28">
        <v>0</v>
      </c>
      <c r="L69" s="28">
        <v>0</v>
      </c>
      <c r="M69" s="28">
        <v>0</v>
      </c>
      <c r="N69" s="28">
        <v>0</v>
      </c>
      <c r="O69" s="28">
        <v>0</v>
      </c>
      <c r="P69" s="28">
        <f t="shared" si="6"/>
        <v>347710</v>
      </c>
    </row>
    <row r="70" spans="1:16" ht="25.5">
      <c r="A70" s="31" t="s">
        <v>117</v>
      </c>
      <c r="B70" s="31" t="s">
        <v>118</v>
      </c>
      <c r="C70" s="13" t="s">
        <v>96</v>
      </c>
      <c r="D70" s="32" t="s">
        <v>119</v>
      </c>
      <c r="E70" s="33">
        <v>347710</v>
      </c>
      <c r="F70" s="33">
        <v>347710</v>
      </c>
      <c r="G70" s="33">
        <v>0</v>
      </c>
      <c r="H70" s="33">
        <v>0</v>
      </c>
      <c r="I70" s="33">
        <v>0</v>
      </c>
      <c r="J70" s="33">
        <v>0</v>
      </c>
      <c r="K70" s="33">
        <v>0</v>
      </c>
      <c r="L70" s="33">
        <v>0</v>
      </c>
      <c r="M70" s="33">
        <v>0</v>
      </c>
      <c r="N70" s="33">
        <v>0</v>
      </c>
      <c r="O70" s="33">
        <v>0</v>
      </c>
      <c r="P70" s="33">
        <f t="shared" si="6"/>
        <v>347710</v>
      </c>
    </row>
    <row r="71" spans="1:16" ht="25.5">
      <c r="A71" s="25" t="s">
        <v>120</v>
      </c>
      <c r="B71" s="25" t="s">
        <v>121</v>
      </c>
      <c r="C71" s="27"/>
      <c r="D71" s="30" t="s">
        <v>122</v>
      </c>
      <c r="E71" s="28">
        <v>662847</v>
      </c>
      <c r="F71" s="28">
        <v>662847</v>
      </c>
      <c r="G71" s="28">
        <v>422940</v>
      </c>
      <c r="H71" s="28">
        <v>100651</v>
      </c>
      <c r="I71" s="28">
        <v>0</v>
      </c>
      <c r="J71" s="28">
        <v>0</v>
      </c>
      <c r="K71" s="28">
        <v>0</v>
      </c>
      <c r="L71" s="28">
        <v>0</v>
      </c>
      <c r="M71" s="28">
        <v>0</v>
      </c>
      <c r="N71" s="28">
        <v>0</v>
      </c>
      <c r="O71" s="28">
        <v>0</v>
      </c>
      <c r="P71" s="28">
        <f t="shared" si="6"/>
        <v>662847</v>
      </c>
    </row>
    <row r="72" spans="1:16" ht="12.75">
      <c r="A72" s="31" t="s">
        <v>123</v>
      </c>
      <c r="B72" s="31" t="s">
        <v>124</v>
      </c>
      <c r="C72" s="13" t="s">
        <v>96</v>
      </c>
      <c r="D72" s="32" t="s">
        <v>125</v>
      </c>
      <c r="E72" s="33">
        <v>662847</v>
      </c>
      <c r="F72" s="33">
        <v>662847</v>
      </c>
      <c r="G72" s="33">
        <v>422940</v>
      </c>
      <c r="H72" s="33">
        <v>100651</v>
      </c>
      <c r="I72" s="33">
        <v>0</v>
      </c>
      <c r="J72" s="33">
        <v>0</v>
      </c>
      <c r="K72" s="33">
        <v>0</v>
      </c>
      <c r="L72" s="33">
        <v>0</v>
      </c>
      <c r="M72" s="33">
        <v>0</v>
      </c>
      <c r="N72" s="33">
        <v>0</v>
      </c>
      <c r="O72" s="33">
        <v>0</v>
      </c>
      <c r="P72" s="33">
        <f t="shared" si="6"/>
        <v>662847</v>
      </c>
    </row>
    <row r="73" spans="1:16" ht="25.5">
      <c r="A73" s="25" t="s">
        <v>126</v>
      </c>
      <c r="B73" s="25" t="s">
        <v>127</v>
      </c>
      <c r="C73" s="27"/>
      <c r="D73" s="30" t="s">
        <v>128</v>
      </c>
      <c r="E73" s="28">
        <v>866516</v>
      </c>
      <c r="F73" s="28">
        <v>866516</v>
      </c>
      <c r="G73" s="28">
        <v>631200</v>
      </c>
      <c r="H73" s="28">
        <v>31482</v>
      </c>
      <c r="I73" s="28">
        <v>0</v>
      </c>
      <c r="J73" s="28">
        <v>0</v>
      </c>
      <c r="K73" s="28">
        <v>0</v>
      </c>
      <c r="L73" s="28">
        <v>0</v>
      </c>
      <c r="M73" s="28">
        <v>0</v>
      </c>
      <c r="N73" s="28">
        <v>0</v>
      </c>
      <c r="O73" s="28">
        <v>0</v>
      </c>
      <c r="P73" s="28">
        <f t="shared" si="6"/>
        <v>866516</v>
      </c>
    </row>
    <row r="74" spans="1:16" ht="38.25">
      <c r="A74" s="31" t="s">
        <v>129</v>
      </c>
      <c r="B74" s="31" t="s">
        <v>130</v>
      </c>
      <c r="C74" s="13" t="s">
        <v>96</v>
      </c>
      <c r="D74" s="32" t="s">
        <v>131</v>
      </c>
      <c r="E74" s="33">
        <v>684077</v>
      </c>
      <c r="F74" s="33">
        <v>684077</v>
      </c>
      <c r="G74" s="33">
        <v>506400</v>
      </c>
      <c r="H74" s="33">
        <v>23629</v>
      </c>
      <c r="I74" s="33">
        <v>0</v>
      </c>
      <c r="J74" s="33">
        <v>0</v>
      </c>
      <c r="K74" s="33">
        <v>0</v>
      </c>
      <c r="L74" s="33">
        <v>0</v>
      </c>
      <c r="M74" s="33">
        <v>0</v>
      </c>
      <c r="N74" s="33">
        <v>0</v>
      </c>
      <c r="O74" s="33">
        <v>0</v>
      </c>
      <c r="P74" s="33">
        <f t="shared" si="6"/>
        <v>684077</v>
      </c>
    </row>
    <row r="75" spans="1:16" ht="25.5">
      <c r="A75" s="31" t="s">
        <v>132</v>
      </c>
      <c r="B75" s="31" t="s">
        <v>133</v>
      </c>
      <c r="C75" s="13" t="s">
        <v>96</v>
      </c>
      <c r="D75" s="32" t="s">
        <v>134</v>
      </c>
      <c r="E75" s="33">
        <v>182439</v>
      </c>
      <c r="F75" s="33">
        <v>182439</v>
      </c>
      <c r="G75" s="33">
        <v>124800</v>
      </c>
      <c r="H75" s="33">
        <v>7853</v>
      </c>
      <c r="I75" s="33">
        <v>0</v>
      </c>
      <c r="J75" s="33">
        <v>0</v>
      </c>
      <c r="K75" s="33">
        <v>0</v>
      </c>
      <c r="L75" s="33">
        <v>0</v>
      </c>
      <c r="M75" s="33">
        <v>0</v>
      </c>
      <c r="N75" s="33">
        <v>0</v>
      </c>
      <c r="O75" s="33">
        <v>0</v>
      </c>
      <c r="P75" s="33">
        <f t="shared" si="6"/>
        <v>182439</v>
      </c>
    </row>
    <row r="76" spans="1:16" ht="25.5">
      <c r="A76" s="25" t="s">
        <v>135</v>
      </c>
      <c r="B76" s="26"/>
      <c r="C76" s="27"/>
      <c r="D76" s="15" t="s">
        <v>318</v>
      </c>
      <c r="E76" s="28">
        <v>134590206</v>
      </c>
      <c r="F76" s="28">
        <v>134590206</v>
      </c>
      <c r="G76" s="28">
        <v>3584280</v>
      </c>
      <c r="H76" s="28">
        <v>77812</v>
      </c>
      <c r="I76" s="28">
        <v>0</v>
      </c>
      <c r="J76" s="28">
        <v>131600</v>
      </c>
      <c r="K76" s="28">
        <v>53600</v>
      </c>
      <c r="L76" s="28">
        <v>36400</v>
      </c>
      <c r="M76" s="28">
        <v>700</v>
      </c>
      <c r="N76" s="28">
        <v>78000</v>
      </c>
      <c r="O76" s="28">
        <v>78000</v>
      </c>
      <c r="P76" s="28">
        <f t="shared" si="6"/>
        <v>134721806</v>
      </c>
    </row>
    <row r="77" spans="1:16" ht="25.5">
      <c r="A77" s="25" t="s">
        <v>136</v>
      </c>
      <c r="B77" s="26"/>
      <c r="C77" s="27"/>
      <c r="D77" s="15" t="s">
        <v>319</v>
      </c>
      <c r="E77" s="28">
        <v>134590206</v>
      </c>
      <c r="F77" s="28">
        <v>134590206</v>
      </c>
      <c r="G77" s="28">
        <v>3584280</v>
      </c>
      <c r="H77" s="28">
        <v>77812</v>
      </c>
      <c r="I77" s="28">
        <v>0</v>
      </c>
      <c r="J77" s="28">
        <v>131600</v>
      </c>
      <c r="K77" s="28">
        <v>53600</v>
      </c>
      <c r="L77" s="28">
        <v>36400</v>
      </c>
      <c r="M77" s="28">
        <v>700</v>
      </c>
      <c r="N77" s="28">
        <v>78000</v>
      </c>
      <c r="O77" s="28">
        <v>78000</v>
      </c>
      <c r="P77" s="28">
        <f t="shared" si="6"/>
        <v>134721806</v>
      </c>
    </row>
    <row r="78" spans="1:16" ht="12.75">
      <c r="A78" s="25"/>
      <c r="B78" s="5">
        <v>1000</v>
      </c>
      <c r="C78" s="6"/>
      <c r="D78" s="15" t="s">
        <v>311</v>
      </c>
      <c r="E78" s="28">
        <f>E79</f>
        <v>1552708</v>
      </c>
      <c r="F78" s="28">
        <f aca="true" t="shared" si="11" ref="F78:O78">F79</f>
        <v>1552708</v>
      </c>
      <c r="G78" s="28">
        <f t="shared" si="11"/>
        <v>0</v>
      </c>
      <c r="H78" s="28">
        <f t="shared" si="11"/>
        <v>0</v>
      </c>
      <c r="I78" s="28">
        <f t="shared" si="11"/>
        <v>0</v>
      </c>
      <c r="J78" s="28">
        <f t="shared" si="11"/>
        <v>0</v>
      </c>
      <c r="K78" s="28">
        <f t="shared" si="11"/>
        <v>0</v>
      </c>
      <c r="L78" s="28">
        <f t="shared" si="11"/>
        <v>0</v>
      </c>
      <c r="M78" s="28">
        <f t="shared" si="11"/>
        <v>0</v>
      </c>
      <c r="N78" s="28">
        <f t="shared" si="11"/>
        <v>0</v>
      </c>
      <c r="O78" s="28">
        <f t="shared" si="11"/>
        <v>0</v>
      </c>
      <c r="P78" s="28">
        <f t="shared" si="6"/>
        <v>1552708</v>
      </c>
    </row>
    <row r="79" spans="1:16" ht="51">
      <c r="A79" s="25" t="s">
        <v>137</v>
      </c>
      <c r="B79" s="25" t="s">
        <v>139</v>
      </c>
      <c r="C79" s="29" t="s">
        <v>138</v>
      </c>
      <c r="D79" s="30" t="s">
        <v>140</v>
      </c>
      <c r="E79" s="28">
        <v>1552708</v>
      </c>
      <c r="F79" s="28">
        <v>1552708</v>
      </c>
      <c r="G79" s="28">
        <v>0</v>
      </c>
      <c r="H79" s="28">
        <v>0</v>
      </c>
      <c r="I79" s="28">
        <v>0</v>
      </c>
      <c r="J79" s="28">
        <v>0</v>
      </c>
      <c r="K79" s="28">
        <v>0</v>
      </c>
      <c r="L79" s="28">
        <v>0</v>
      </c>
      <c r="M79" s="28">
        <v>0</v>
      </c>
      <c r="N79" s="28">
        <v>0</v>
      </c>
      <c r="O79" s="28">
        <v>0</v>
      </c>
      <c r="P79" s="28">
        <f t="shared" si="6"/>
        <v>1552708</v>
      </c>
    </row>
    <row r="80" spans="1:16" ht="12.75">
      <c r="A80" s="25"/>
      <c r="B80" s="2">
        <v>3000</v>
      </c>
      <c r="C80" s="3"/>
      <c r="D80" s="16" t="s">
        <v>317</v>
      </c>
      <c r="E80" s="28">
        <f>E81+E88+E95+E98+E108+E109+E111+E113+E115+E117</f>
        <v>133037498</v>
      </c>
      <c r="F80" s="28">
        <f aca="true" t="shared" si="12" ref="F80:O80">F81+F88+F95+F98+F108+F109+F111+F113+F115+F117</f>
        <v>133037498</v>
      </c>
      <c r="G80" s="28">
        <f t="shared" si="12"/>
        <v>3584280</v>
      </c>
      <c r="H80" s="28">
        <f t="shared" si="12"/>
        <v>77812</v>
      </c>
      <c r="I80" s="28">
        <f t="shared" si="12"/>
        <v>0</v>
      </c>
      <c r="J80" s="28">
        <f t="shared" si="12"/>
        <v>131600</v>
      </c>
      <c r="K80" s="28">
        <f t="shared" si="12"/>
        <v>53600</v>
      </c>
      <c r="L80" s="28">
        <f t="shared" si="12"/>
        <v>36400</v>
      </c>
      <c r="M80" s="28">
        <f t="shared" si="12"/>
        <v>700</v>
      </c>
      <c r="N80" s="28">
        <f t="shared" si="12"/>
        <v>78000</v>
      </c>
      <c r="O80" s="28">
        <f t="shared" si="12"/>
        <v>78000</v>
      </c>
      <c r="P80" s="28">
        <f t="shared" si="6"/>
        <v>133169098</v>
      </c>
    </row>
    <row r="81" spans="1:16" ht="63.75">
      <c r="A81" s="25" t="s">
        <v>141</v>
      </c>
      <c r="B81" s="25" t="s">
        <v>142</v>
      </c>
      <c r="C81" s="27"/>
      <c r="D81" s="30" t="s">
        <v>143</v>
      </c>
      <c r="E81" s="28">
        <v>69003000</v>
      </c>
      <c r="F81" s="28">
        <v>69003000</v>
      </c>
      <c r="G81" s="28">
        <v>0</v>
      </c>
      <c r="H81" s="28">
        <v>0</v>
      </c>
      <c r="I81" s="28">
        <v>0</v>
      </c>
      <c r="J81" s="28">
        <v>0</v>
      </c>
      <c r="K81" s="28">
        <v>0</v>
      </c>
      <c r="L81" s="28">
        <v>0</v>
      </c>
      <c r="M81" s="28">
        <v>0</v>
      </c>
      <c r="N81" s="28">
        <v>0</v>
      </c>
      <c r="O81" s="28">
        <v>0</v>
      </c>
      <c r="P81" s="28">
        <f aca="true" t="shared" si="13" ref="P81:P112">E81+J81</f>
        <v>69003000</v>
      </c>
    </row>
    <row r="82" spans="1:16" ht="204">
      <c r="A82" s="31" t="s">
        <v>144</v>
      </c>
      <c r="B82" s="31" t="s">
        <v>146</v>
      </c>
      <c r="C82" s="13" t="s">
        <v>145</v>
      </c>
      <c r="D82" s="32" t="s">
        <v>332</v>
      </c>
      <c r="E82" s="33">
        <v>2272339</v>
      </c>
      <c r="F82" s="33">
        <v>2272339</v>
      </c>
      <c r="G82" s="33">
        <v>0</v>
      </c>
      <c r="H82" s="33">
        <v>0</v>
      </c>
      <c r="I82" s="33">
        <v>0</v>
      </c>
      <c r="J82" s="33">
        <v>0</v>
      </c>
      <c r="K82" s="33">
        <v>0</v>
      </c>
      <c r="L82" s="33">
        <v>0</v>
      </c>
      <c r="M82" s="33">
        <v>0</v>
      </c>
      <c r="N82" s="33">
        <v>0</v>
      </c>
      <c r="O82" s="33">
        <v>0</v>
      </c>
      <c r="P82" s="33">
        <f t="shared" si="13"/>
        <v>2272339</v>
      </c>
    </row>
    <row r="83" spans="1:16" ht="318.75">
      <c r="A83" s="31" t="s">
        <v>147</v>
      </c>
      <c r="B83" s="31" t="s">
        <v>148</v>
      </c>
      <c r="C83" s="13" t="s">
        <v>145</v>
      </c>
      <c r="D83" s="34" t="s">
        <v>333</v>
      </c>
      <c r="E83" s="33">
        <v>162763</v>
      </c>
      <c r="F83" s="33">
        <v>162763</v>
      </c>
      <c r="G83" s="33">
        <v>0</v>
      </c>
      <c r="H83" s="33">
        <v>0</v>
      </c>
      <c r="I83" s="33">
        <v>0</v>
      </c>
      <c r="J83" s="33">
        <v>0</v>
      </c>
      <c r="K83" s="33">
        <v>0</v>
      </c>
      <c r="L83" s="33">
        <v>0</v>
      </c>
      <c r="M83" s="33">
        <v>0</v>
      </c>
      <c r="N83" s="33">
        <v>0</v>
      </c>
      <c r="O83" s="33">
        <v>0</v>
      </c>
      <c r="P83" s="33">
        <f t="shared" si="13"/>
        <v>162763</v>
      </c>
    </row>
    <row r="84" spans="1:16" ht="76.5">
      <c r="A84" s="31" t="s">
        <v>149</v>
      </c>
      <c r="B84" s="31" t="s">
        <v>151</v>
      </c>
      <c r="C84" s="13" t="s">
        <v>150</v>
      </c>
      <c r="D84" s="32" t="s">
        <v>152</v>
      </c>
      <c r="E84" s="33">
        <v>224031</v>
      </c>
      <c r="F84" s="33">
        <v>224031</v>
      </c>
      <c r="G84" s="33">
        <v>0</v>
      </c>
      <c r="H84" s="33">
        <v>0</v>
      </c>
      <c r="I84" s="33">
        <v>0</v>
      </c>
      <c r="J84" s="33">
        <v>0</v>
      </c>
      <c r="K84" s="33">
        <v>0</v>
      </c>
      <c r="L84" s="33">
        <v>0</v>
      </c>
      <c r="M84" s="33">
        <v>0</v>
      </c>
      <c r="N84" s="33">
        <v>0</v>
      </c>
      <c r="O84" s="33">
        <v>0</v>
      </c>
      <c r="P84" s="33">
        <f t="shared" si="13"/>
        <v>224031</v>
      </c>
    </row>
    <row r="85" spans="1:16" ht="165.75">
      <c r="A85" s="31" t="s">
        <v>153</v>
      </c>
      <c r="B85" s="31" t="s">
        <v>154</v>
      </c>
      <c r="C85" s="13" t="s">
        <v>150</v>
      </c>
      <c r="D85" s="34" t="s">
        <v>334</v>
      </c>
      <c r="E85" s="33">
        <v>275413</v>
      </c>
      <c r="F85" s="33">
        <v>275413</v>
      </c>
      <c r="G85" s="33">
        <v>0</v>
      </c>
      <c r="H85" s="33">
        <v>0</v>
      </c>
      <c r="I85" s="33">
        <v>0</v>
      </c>
      <c r="J85" s="33">
        <v>0</v>
      </c>
      <c r="K85" s="33">
        <v>0</v>
      </c>
      <c r="L85" s="33">
        <v>0</v>
      </c>
      <c r="M85" s="33">
        <v>0</v>
      </c>
      <c r="N85" s="33">
        <v>0</v>
      </c>
      <c r="O85" s="33">
        <v>0</v>
      </c>
      <c r="P85" s="33">
        <f t="shared" si="13"/>
        <v>275413</v>
      </c>
    </row>
    <row r="86" spans="1:16" ht="25.5">
      <c r="A86" s="31" t="s">
        <v>155</v>
      </c>
      <c r="B86" s="31" t="s">
        <v>156</v>
      </c>
      <c r="C86" s="13" t="s">
        <v>150</v>
      </c>
      <c r="D86" s="32" t="s">
        <v>157</v>
      </c>
      <c r="E86" s="33">
        <v>179387</v>
      </c>
      <c r="F86" s="33">
        <v>179387</v>
      </c>
      <c r="G86" s="33">
        <v>0</v>
      </c>
      <c r="H86" s="33">
        <v>0</v>
      </c>
      <c r="I86" s="33">
        <v>0</v>
      </c>
      <c r="J86" s="33">
        <v>0</v>
      </c>
      <c r="K86" s="33">
        <v>0</v>
      </c>
      <c r="L86" s="33">
        <v>0</v>
      </c>
      <c r="M86" s="33">
        <v>0</v>
      </c>
      <c r="N86" s="33">
        <v>0</v>
      </c>
      <c r="O86" s="33">
        <v>0</v>
      </c>
      <c r="P86" s="33">
        <f t="shared" si="13"/>
        <v>179387</v>
      </c>
    </row>
    <row r="87" spans="1:16" ht="38.25">
      <c r="A87" s="31" t="s">
        <v>158</v>
      </c>
      <c r="B87" s="31" t="s">
        <v>159</v>
      </c>
      <c r="C87" s="13" t="s">
        <v>139</v>
      </c>
      <c r="D87" s="32" t="s">
        <v>160</v>
      </c>
      <c r="E87" s="33">
        <v>65889067</v>
      </c>
      <c r="F87" s="33">
        <v>65889067</v>
      </c>
      <c r="G87" s="33">
        <v>0</v>
      </c>
      <c r="H87" s="33">
        <v>0</v>
      </c>
      <c r="I87" s="33">
        <v>0</v>
      </c>
      <c r="J87" s="33">
        <v>0</v>
      </c>
      <c r="K87" s="33">
        <v>0</v>
      </c>
      <c r="L87" s="33">
        <v>0</v>
      </c>
      <c r="M87" s="33">
        <v>0</v>
      </c>
      <c r="N87" s="33">
        <v>0</v>
      </c>
      <c r="O87" s="33">
        <v>0</v>
      </c>
      <c r="P87" s="33">
        <f t="shared" si="13"/>
        <v>65889067</v>
      </c>
    </row>
    <row r="88" spans="1:16" ht="38.25">
      <c r="A88" s="25" t="s">
        <v>161</v>
      </c>
      <c r="B88" s="25" t="s">
        <v>162</v>
      </c>
      <c r="C88" s="27"/>
      <c r="D88" s="30" t="s">
        <v>163</v>
      </c>
      <c r="E88" s="28">
        <v>1407000</v>
      </c>
      <c r="F88" s="28">
        <v>1407000</v>
      </c>
      <c r="G88" s="28">
        <v>0</v>
      </c>
      <c r="H88" s="28">
        <v>0</v>
      </c>
      <c r="I88" s="28">
        <v>0</v>
      </c>
      <c r="J88" s="28">
        <v>0</v>
      </c>
      <c r="K88" s="28">
        <v>0</v>
      </c>
      <c r="L88" s="28">
        <v>0</v>
      </c>
      <c r="M88" s="28">
        <v>0</v>
      </c>
      <c r="N88" s="28">
        <v>0</v>
      </c>
      <c r="O88" s="28">
        <v>0</v>
      </c>
      <c r="P88" s="28">
        <f t="shared" si="13"/>
        <v>1407000</v>
      </c>
    </row>
    <row r="89" spans="1:16" ht="165.75">
      <c r="A89" s="31" t="s">
        <v>164</v>
      </c>
      <c r="B89" s="31" t="s">
        <v>165</v>
      </c>
      <c r="C89" s="13" t="s">
        <v>145</v>
      </c>
      <c r="D89" s="34" t="s">
        <v>335</v>
      </c>
      <c r="E89" s="33">
        <v>93386</v>
      </c>
      <c r="F89" s="33">
        <v>93386</v>
      </c>
      <c r="G89" s="33">
        <v>0</v>
      </c>
      <c r="H89" s="33">
        <v>0</v>
      </c>
      <c r="I89" s="33">
        <v>0</v>
      </c>
      <c r="J89" s="33">
        <v>0</v>
      </c>
      <c r="K89" s="33">
        <v>0</v>
      </c>
      <c r="L89" s="33">
        <v>0</v>
      </c>
      <c r="M89" s="33">
        <v>0</v>
      </c>
      <c r="N89" s="33">
        <v>0</v>
      </c>
      <c r="O89" s="33">
        <v>0</v>
      </c>
      <c r="P89" s="33">
        <f t="shared" si="13"/>
        <v>93386</v>
      </c>
    </row>
    <row r="90" spans="1:16" ht="331.5">
      <c r="A90" s="31" t="s">
        <v>166</v>
      </c>
      <c r="B90" s="31" t="s">
        <v>167</v>
      </c>
      <c r="C90" s="13" t="s">
        <v>145</v>
      </c>
      <c r="D90" s="35" t="s">
        <v>336</v>
      </c>
      <c r="E90" s="33">
        <v>2024</v>
      </c>
      <c r="F90" s="33">
        <v>2024</v>
      </c>
      <c r="G90" s="33">
        <v>0</v>
      </c>
      <c r="H90" s="33">
        <v>0</v>
      </c>
      <c r="I90" s="33">
        <v>0</v>
      </c>
      <c r="J90" s="33">
        <v>0</v>
      </c>
      <c r="K90" s="33">
        <v>0</v>
      </c>
      <c r="L90" s="33">
        <v>0</v>
      </c>
      <c r="M90" s="33">
        <v>0</v>
      </c>
      <c r="N90" s="33">
        <v>0</v>
      </c>
      <c r="O90" s="33">
        <v>0</v>
      </c>
      <c r="P90" s="33">
        <f t="shared" si="13"/>
        <v>2024</v>
      </c>
    </row>
    <row r="91" spans="1:16" ht="76.5">
      <c r="A91" s="31" t="s">
        <v>168</v>
      </c>
      <c r="B91" s="31" t="s">
        <v>169</v>
      </c>
      <c r="C91" s="13" t="s">
        <v>150</v>
      </c>
      <c r="D91" s="32" t="s">
        <v>170</v>
      </c>
      <c r="E91" s="33">
        <v>3000</v>
      </c>
      <c r="F91" s="33">
        <v>3000</v>
      </c>
      <c r="G91" s="33">
        <v>0</v>
      </c>
      <c r="H91" s="33">
        <v>0</v>
      </c>
      <c r="I91" s="33">
        <v>0</v>
      </c>
      <c r="J91" s="33">
        <v>0</v>
      </c>
      <c r="K91" s="33">
        <v>0</v>
      </c>
      <c r="L91" s="33">
        <v>0</v>
      </c>
      <c r="M91" s="33">
        <v>0</v>
      </c>
      <c r="N91" s="33">
        <v>0</v>
      </c>
      <c r="O91" s="33">
        <v>0</v>
      </c>
      <c r="P91" s="33">
        <f t="shared" si="13"/>
        <v>3000</v>
      </c>
    </row>
    <row r="92" spans="1:16" ht="165.75">
      <c r="A92" s="31" t="s">
        <v>171</v>
      </c>
      <c r="B92" s="31" t="s">
        <v>172</v>
      </c>
      <c r="C92" s="13" t="s">
        <v>150</v>
      </c>
      <c r="D92" s="34" t="s">
        <v>337</v>
      </c>
      <c r="E92" s="33">
        <v>16250</v>
      </c>
      <c r="F92" s="33">
        <v>16250</v>
      </c>
      <c r="G92" s="33">
        <v>0</v>
      </c>
      <c r="H92" s="33">
        <v>0</v>
      </c>
      <c r="I92" s="33">
        <v>0</v>
      </c>
      <c r="J92" s="33">
        <v>0</v>
      </c>
      <c r="K92" s="33">
        <v>0</v>
      </c>
      <c r="L92" s="33">
        <v>0</v>
      </c>
      <c r="M92" s="33">
        <v>0</v>
      </c>
      <c r="N92" s="33">
        <v>0</v>
      </c>
      <c r="O92" s="33">
        <v>0</v>
      </c>
      <c r="P92" s="33">
        <f t="shared" si="13"/>
        <v>16250</v>
      </c>
    </row>
    <row r="93" spans="1:16" ht="38.25">
      <c r="A93" s="31" t="s">
        <v>173</v>
      </c>
      <c r="B93" s="31" t="s">
        <v>174</v>
      </c>
      <c r="C93" s="13" t="s">
        <v>150</v>
      </c>
      <c r="D93" s="32" t="s">
        <v>175</v>
      </c>
      <c r="E93" s="33">
        <v>39584</v>
      </c>
      <c r="F93" s="33">
        <v>39584</v>
      </c>
      <c r="G93" s="33">
        <v>0</v>
      </c>
      <c r="H93" s="33">
        <v>0</v>
      </c>
      <c r="I93" s="33">
        <v>0</v>
      </c>
      <c r="J93" s="33">
        <v>0</v>
      </c>
      <c r="K93" s="33">
        <v>0</v>
      </c>
      <c r="L93" s="33">
        <v>0</v>
      </c>
      <c r="M93" s="33">
        <v>0</v>
      </c>
      <c r="N93" s="33">
        <v>0</v>
      </c>
      <c r="O93" s="33">
        <v>0</v>
      </c>
      <c r="P93" s="33">
        <f t="shared" si="13"/>
        <v>39584</v>
      </c>
    </row>
    <row r="94" spans="1:16" ht="51">
      <c r="A94" s="31" t="s">
        <v>176</v>
      </c>
      <c r="B94" s="31" t="s">
        <v>177</v>
      </c>
      <c r="C94" s="13" t="s">
        <v>139</v>
      </c>
      <c r="D94" s="32" t="s">
        <v>178</v>
      </c>
      <c r="E94" s="33">
        <v>1252756</v>
      </c>
      <c r="F94" s="33">
        <v>1252756</v>
      </c>
      <c r="G94" s="33">
        <v>0</v>
      </c>
      <c r="H94" s="33">
        <v>0</v>
      </c>
      <c r="I94" s="33">
        <v>0</v>
      </c>
      <c r="J94" s="33">
        <v>0</v>
      </c>
      <c r="K94" s="33">
        <v>0</v>
      </c>
      <c r="L94" s="33">
        <v>0</v>
      </c>
      <c r="M94" s="33">
        <v>0</v>
      </c>
      <c r="N94" s="33">
        <v>0</v>
      </c>
      <c r="O94" s="33">
        <v>0</v>
      </c>
      <c r="P94" s="33">
        <f t="shared" si="13"/>
        <v>1252756</v>
      </c>
    </row>
    <row r="95" spans="1:16" ht="76.5">
      <c r="A95" s="25" t="s">
        <v>179</v>
      </c>
      <c r="B95" s="25" t="s">
        <v>180</v>
      </c>
      <c r="C95" s="27"/>
      <c r="D95" s="30" t="s">
        <v>181</v>
      </c>
      <c r="E95" s="28">
        <v>351992</v>
      </c>
      <c r="F95" s="28">
        <v>351992</v>
      </c>
      <c r="G95" s="28">
        <v>0</v>
      </c>
      <c r="H95" s="28">
        <v>0</v>
      </c>
      <c r="I95" s="28">
        <v>0</v>
      </c>
      <c r="J95" s="28">
        <v>0</v>
      </c>
      <c r="K95" s="28">
        <v>0</v>
      </c>
      <c r="L95" s="28">
        <v>0</v>
      </c>
      <c r="M95" s="28">
        <v>0</v>
      </c>
      <c r="N95" s="28">
        <v>0</v>
      </c>
      <c r="O95" s="28">
        <v>0</v>
      </c>
      <c r="P95" s="28">
        <f t="shared" si="13"/>
        <v>351992</v>
      </c>
    </row>
    <row r="96" spans="1:16" ht="25.5">
      <c r="A96" s="31" t="s">
        <v>182</v>
      </c>
      <c r="B96" s="31" t="s">
        <v>183</v>
      </c>
      <c r="C96" s="13" t="s">
        <v>150</v>
      </c>
      <c r="D96" s="32" t="s">
        <v>184</v>
      </c>
      <c r="E96" s="33">
        <v>139472</v>
      </c>
      <c r="F96" s="33">
        <v>139472</v>
      </c>
      <c r="G96" s="33">
        <v>0</v>
      </c>
      <c r="H96" s="33">
        <v>0</v>
      </c>
      <c r="I96" s="33">
        <v>0</v>
      </c>
      <c r="J96" s="33">
        <v>0</v>
      </c>
      <c r="K96" s="33">
        <v>0</v>
      </c>
      <c r="L96" s="33">
        <v>0</v>
      </c>
      <c r="M96" s="33">
        <v>0</v>
      </c>
      <c r="N96" s="33">
        <v>0</v>
      </c>
      <c r="O96" s="33">
        <v>0</v>
      </c>
      <c r="P96" s="33">
        <f t="shared" si="13"/>
        <v>139472</v>
      </c>
    </row>
    <row r="97" spans="1:16" ht="38.25">
      <c r="A97" s="31" t="s">
        <v>185</v>
      </c>
      <c r="B97" s="31" t="s">
        <v>186</v>
      </c>
      <c r="C97" s="13" t="s">
        <v>150</v>
      </c>
      <c r="D97" s="32" t="s">
        <v>187</v>
      </c>
      <c r="E97" s="33">
        <v>212520</v>
      </c>
      <c r="F97" s="33">
        <v>212520</v>
      </c>
      <c r="G97" s="33">
        <v>0</v>
      </c>
      <c r="H97" s="33">
        <v>0</v>
      </c>
      <c r="I97" s="33">
        <v>0</v>
      </c>
      <c r="J97" s="33">
        <v>0</v>
      </c>
      <c r="K97" s="33">
        <v>0</v>
      </c>
      <c r="L97" s="33">
        <v>0</v>
      </c>
      <c r="M97" s="33">
        <v>0</v>
      </c>
      <c r="N97" s="33">
        <v>0</v>
      </c>
      <c r="O97" s="33">
        <v>0</v>
      </c>
      <c r="P97" s="33">
        <f t="shared" si="13"/>
        <v>212520</v>
      </c>
    </row>
    <row r="98" spans="1:16" ht="51">
      <c r="A98" s="25" t="s">
        <v>188</v>
      </c>
      <c r="B98" s="25" t="s">
        <v>189</v>
      </c>
      <c r="C98" s="27"/>
      <c r="D98" s="30" t="s">
        <v>190</v>
      </c>
      <c r="E98" s="28">
        <v>56294557</v>
      </c>
      <c r="F98" s="28">
        <v>56294557</v>
      </c>
      <c r="G98" s="28">
        <v>0</v>
      </c>
      <c r="H98" s="28">
        <v>0</v>
      </c>
      <c r="I98" s="28">
        <v>0</v>
      </c>
      <c r="J98" s="28">
        <v>0</v>
      </c>
      <c r="K98" s="28">
        <v>0</v>
      </c>
      <c r="L98" s="28">
        <v>0</v>
      </c>
      <c r="M98" s="28">
        <v>0</v>
      </c>
      <c r="N98" s="28">
        <v>0</v>
      </c>
      <c r="O98" s="28">
        <v>0</v>
      </c>
      <c r="P98" s="28">
        <f t="shared" si="13"/>
        <v>56294557</v>
      </c>
    </row>
    <row r="99" spans="1:16" ht="25.5">
      <c r="A99" s="31" t="s">
        <v>191</v>
      </c>
      <c r="B99" s="31" t="s">
        <v>192</v>
      </c>
      <c r="C99" s="13" t="s">
        <v>105</v>
      </c>
      <c r="D99" s="32" t="s">
        <v>193</v>
      </c>
      <c r="E99" s="33">
        <v>292519</v>
      </c>
      <c r="F99" s="33">
        <v>292519</v>
      </c>
      <c r="G99" s="33">
        <v>0</v>
      </c>
      <c r="H99" s="33">
        <v>0</v>
      </c>
      <c r="I99" s="33">
        <v>0</v>
      </c>
      <c r="J99" s="33">
        <v>0</v>
      </c>
      <c r="K99" s="33">
        <v>0</v>
      </c>
      <c r="L99" s="33">
        <v>0</v>
      </c>
      <c r="M99" s="33">
        <v>0</v>
      </c>
      <c r="N99" s="33">
        <v>0</v>
      </c>
      <c r="O99" s="33">
        <v>0</v>
      </c>
      <c r="P99" s="33">
        <f t="shared" si="13"/>
        <v>292519</v>
      </c>
    </row>
    <row r="100" spans="1:16" ht="25.5">
      <c r="A100" s="31" t="s">
        <v>194</v>
      </c>
      <c r="B100" s="31" t="s">
        <v>195</v>
      </c>
      <c r="C100" s="13" t="s">
        <v>105</v>
      </c>
      <c r="D100" s="32" t="s">
        <v>338</v>
      </c>
      <c r="E100" s="33">
        <v>238515</v>
      </c>
      <c r="F100" s="33">
        <v>238515</v>
      </c>
      <c r="G100" s="33">
        <v>0</v>
      </c>
      <c r="H100" s="33">
        <v>0</v>
      </c>
      <c r="I100" s="33">
        <v>0</v>
      </c>
      <c r="J100" s="33">
        <v>0</v>
      </c>
      <c r="K100" s="33">
        <v>0</v>
      </c>
      <c r="L100" s="33">
        <v>0</v>
      </c>
      <c r="M100" s="33">
        <v>0</v>
      </c>
      <c r="N100" s="33">
        <v>0</v>
      </c>
      <c r="O100" s="33">
        <v>0</v>
      </c>
      <c r="P100" s="33">
        <f t="shared" si="13"/>
        <v>238515</v>
      </c>
    </row>
    <row r="101" spans="1:16" ht="12.75">
      <c r="A101" s="31" t="s">
        <v>196</v>
      </c>
      <c r="B101" s="31" t="s">
        <v>197</v>
      </c>
      <c r="C101" s="13" t="s">
        <v>105</v>
      </c>
      <c r="D101" s="32" t="s">
        <v>198</v>
      </c>
      <c r="E101" s="33">
        <v>20718802</v>
      </c>
      <c r="F101" s="33">
        <v>20718802</v>
      </c>
      <c r="G101" s="33">
        <v>0</v>
      </c>
      <c r="H101" s="33">
        <v>0</v>
      </c>
      <c r="I101" s="33">
        <v>0</v>
      </c>
      <c r="J101" s="33">
        <v>0</v>
      </c>
      <c r="K101" s="33">
        <v>0</v>
      </c>
      <c r="L101" s="33">
        <v>0</v>
      </c>
      <c r="M101" s="33">
        <v>0</v>
      </c>
      <c r="N101" s="33">
        <v>0</v>
      </c>
      <c r="O101" s="33">
        <v>0</v>
      </c>
      <c r="P101" s="33">
        <f t="shared" si="13"/>
        <v>20718802</v>
      </c>
    </row>
    <row r="102" spans="1:16" ht="25.5">
      <c r="A102" s="31" t="s">
        <v>199</v>
      </c>
      <c r="B102" s="31" t="s">
        <v>200</v>
      </c>
      <c r="C102" s="13" t="s">
        <v>105</v>
      </c>
      <c r="D102" s="32" t="s">
        <v>201</v>
      </c>
      <c r="E102" s="33">
        <v>2574372</v>
      </c>
      <c r="F102" s="33">
        <v>2574372</v>
      </c>
      <c r="G102" s="33">
        <v>0</v>
      </c>
      <c r="H102" s="33">
        <v>0</v>
      </c>
      <c r="I102" s="33">
        <v>0</v>
      </c>
      <c r="J102" s="33">
        <v>0</v>
      </c>
      <c r="K102" s="33">
        <v>0</v>
      </c>
      <c r="L102" s="33">
        <v>0</v>
      </c>
      <c r="M102" s="33">
        <v>0</v>
      </c>
      <c r="N102" s="33">
        <v>0</v>
      </c>
      <c r="O102" s="33">
        <v>0</v>
      </c>
      <c r="P102" s="33">
        <f t="shared" si="13"/>
        <v>2574372</v>
      </c>
    </row>
    <row r="103" spans="1:16" ht="12.75">
      <c r="A103" s="31" t="s">
        <v>202</v>
      </c>
      <c r="B103" s="31" t="s">
        <v>203</v>
      </c>
      <c r="C103" s="13" t="s">
        <v>105</v>
      </c>
      <c r="D103" s="32" t="s">
        <v>204</v>
      </c>
      <c r="E103" s="33">
        <v>9796011</v>
      </c>
      <c r="F103" s="33">
        <v>9796011</v>
      </c>
      <c r="G103" s="33">
        <v>0</v>
      </c>
      <c r="H103" s="33">
        <v>0</v>
      </c>
      <c r="I103" s="33">
        <v>0</v>
      </c>
      <c r="J103" s="33">
        <v>0</v>
      </c>
      <c r="K103" s="33">
        <v>0</v>
      </c>
      <c r="L103" s="33">
        <v>0</v>
      </c>
      <c r="M103" s="33">
        <v>0</v>
      </c>
      <c r="N103" s="33">
        <v>0</v>
      </c>
      <c r="O103" s="33">
        <v>0</v>
      </c>
      <c r="P103" s="33">
        <f t="shared" si="13"/>
        <v>9796011</v>
      </c>
    </row>
    <row r="104" spans="1:16" ht="12.75">
      <c r="A104" s="31" t="s">
        <v>205</v>
      </c>
      <c r="B104" s="31" t="s">
        <v>206</v>
      </c>
      <c r="C104" s="13" t="s">
        <v>105</v>
      </c>
      <c r="D104" s="32" t="s">
        <v>207</v>
      </c>
      <c r="E104" s="33">
        <v>134757</v>
      </c>
      <c r="F104" s="33">
        <v>134757</v>
      </c>
      <c r="G104" s="33">
        <v>0</v>
      </c>
      <c r="H104" s="33">
        <v>0</v>
      </c>
      <c r="I104" s="33">
        <v>0</v>
      </c>
      <c r="J104" s="33">
        <v>0</v>
      </c>
      <c r="K104" s="33">
        <v>0</v>
      </c>
      <c r="L104" s="33">
        <v>0</v>
      </c>
      <c r="M104" s="33">
        <v>0</v>
      </c>
      <c r="N104" s="33">
        <v>0</v>
      </c>
      <c r="O104" s="33">
        <v>0</v>
      </c>
      <c r="P104" s="33">
        <f t="shared" si="13"/>
        <v>134757</v>
      </c>
    </row>
    <row r="105" spans="1:16" ht="12.75">
      <c r="A105" s="31" t="s">
        <v>208</v>
      </c>
      <c r="B105" s="31" t="s">
        <v>209</v>
      </c>
      <c r="C105" s="13" t="s">
        <v>105</v>
      </c>
      <c r="D105" s="32" t="s">
        <v>210</v>
      </c>
      <c r="E105" s="33">
        <v>31820</v>
      </c>
      <c r="F105" s="33">
        <v>31820</v>
      </c>
      <c r="G105" s="33">
        <v>0</v>
      </c>
      <c r="H105" s="33">
        <v>0</v>
      </c>
      <c r="I105" s="33">
        <v>0</v>
      </c>
      <c r="J105" s="33">
        <v>0</v>
      </c>
      <c r="K105" s="33">
        <v>0</v>
      </c>
      <c r="L105" s="33">
        <v>0</v>
      </c>
      <c r="M105" s="33">
        <v>0</v>
      </c>
      <c r="N105" s="33">
        <v>0</v>
      </c>
      <c r="O105" s="33">
        <v>0</v>
      </c>
      <c r="P105" s="33">
        <f t="shared" si="13"/>
        <v>31820</v>
      </c>
    </row>
    <row r="106" spans="1:16" ht="25.5">
      <c r="A106" s="31" t="s">
        <v>211</v>
      </c>
      <c r="B106" s="31" t="s">
        <v>212</v>
      </c>
      <c r="C106" s="13" t="s">
        <v>105</v>
      </c>
      <c r="D106" s="32" t="s">
        <v>213</v>
      </c>
      <c r="E106" s="33">
        <v>13430412</v>
      </c>
      <c r="F106" s="33">
        <v>13430412</v>
      </c>
      <c r="G106" s="33">
        <v>0</v>
      </c>
      <c r="H106" s="33">
        <v>0</v>
      </c>
      <c r="I106" s="33">
        <v>0</v>
      </c>
      <c r="J106" s="33">
        <v>0</v>
      </c>
      <c r="K106" s="33">
        <v>0</v>
      </c>
      <c r="L106" s="33">
        <v>0</v>
      </c>
      <c r="M106" s="33">
        <v>0</v>
      </c>
      <c r="N106" s="33">
        <v>0</v>
      </c>
      <c r="O106" s="33">
        <v>0</v>
      </c>
      <c r="P106" s="33">
        <f t="shared" si="13"/>
        <v>13430412</v>
      </c>
    </row>
    <row r="107" spans="1:16" ht="25.5">
      <c r="A107" s="31" t="s">
        <v>214</v>
      </c>
      <c r="B107" s="31" t="s">
        <v>216</v>
      </c>
      <c r="C107" s="13" t="s">
        <v>215</v>
      </c>
      <c r="D107" s="32" t="s">
        <v>217</v>
      </c>
      <c r="E107" s="33">
        <v>9077349</v>
      </c>
      <c r="F107" s="33">
        <v>9077349</v>
      </c>
      <c r="G107" s="33">
        <v>0</v>
      </c>
      <c r="H107" s="33">
        <v>0</v>
      </c>
      <c r="I107" s="33">
        <v>0</v>
      </c>
      <c r="J107" s="33">
        <v>0</v>
      </c>
      <c r="K107" s="33">
        <v>0</v>
      </c>
      <c r="L107" s="33">
        <v>0</v>
      </c>
      <c r="M107" s="33">
        <v>0</v>
      </c>
      <c r="N107" s="33">
        <v>0</v>
      </c>
      <c r="O107" s="33">
        <v>0</v>
      </c>
      <c r="P107" s="33">
        <f t="shared" si="13"/>
        <v>9077349</v>
      </c>
    </row>
    <row r="108" spans="1:16" ht="25.5">
      <c r="A108" s="25" t="s">
        <v>218</v>
      </c>
      <c r="B108" s="25" t="s">
        <v>219</v>
      </c>
      <c r="C108" s="29" t="s">
        <v>215</v>
      </c>
      <c r="D108" s="30" t="s">
        <v>339</v>
      </c>
      <c r="E108" s="28">
        <v>743534</v>
      </c>
      <c r="F108" s="28">
        <v>743534</v>
      </c>
      <c r="G108" s="28">
        <v>0</v>
      </c>
      <c r="H108" s="28">
        <v>0</v>
      </c>
      <c r="I108" s="28">
        <v>0</v>
      </c>
      <c r="J108" s="28">
        <v>0</v>
      </c>
      <c r="K108" s="28">
        <v>0</v>
      </c>
      <c r="L108" s="28">
        <v>0</v>
      </c>
      <c r="M108" s="28">
        <v>0</v>
      </c>
      <c r="N108" s="28">
        <v>0</v>
      </c>
      <c r="O108" s="28">
        <v>0</v>
      </c>
      <c r="P108" s="28">
        <f t="shared" si="13"/>
        <v>743534</v>
      </c>
    </row>
    <row r="109" spans="1:16" ht="51">
      <c r="A109" s="25" t="s">
        <v>220</v>
      </c>
      <c r="B109" s="25" t="s">
        <v>221</v>
      </c>
      <c r="C109" s="27"/>
      <c r="D109" s="30" t="s">
        <v>222</v>
      </c>
      <c r="E109" s="28">
        <v>3885160</v>
      </c>
      <c r="F109" s="28">
        <v>3885160</v>
      </c>
      <c r="G109" s="28">
        <v>3008764</v>
      </c>
      <c r="H109" s="28">
        <v>50716</v>
      </c>
      <c r="I109" s="28">
        <v>0</v>
      </c>
      <c r="J109" s="28">
        <v>131600</v>
      </c>
      <c r="K109" s="28">
        <v>53600</v>
      </c>
      <c r="L109" s="28">
        <v>36400</v>
      </c>
      <c r="M109" s="28">
        <v>700</v>
      </c>
      <c r="N109" s="28">
        <v>78000</v>
      </c>
      <c r="O109" s="28">
        <v>78000</v>
      </c>
      <c r="P109" s="28">
        <f t="shared" si="13"/>
        <v>4016760</v>
      </c>
    </row>
    <row r="110" spans="1:16" ht="51">
      <c r="A110" s="31" t="s">
        <v>223</v>
      </c>
      <c r="B110" s="31" t="s">
        <v>224</v>
      </c>
      <c r="C110" s="13" t="s">
        <v>67</v>
      </c>
      <c r="D110" s="32" t="s">
        <v>225</v>
      </c>
      <c r="E110" s="33">
        <v>3885160</v>
      </c>
      <c r="F110" s="33">
        <v>3885160</v>
      </c>
      <c r="G110" s="33">
        <v>3008764</v>
      </c>
      <c r="H110" s="33">
        <v>50716</v>
      </c>
      <c r="I110" s="33">
        <v>0</v>
      </c>
      <c r="J110" s="33">
        <v>131600</v>
      </c>
      <c r="K110" s="33">
        <v>53600</v>
      </c>
      <c r="L110" s="33">
        <v>36400</v>
      </c>
      <c r="M110" s="33">
        <v>700</v>
      </c>
      <c r="N110" s="33">
        <v>78000</v>
      </c>
      <c r="O110" s="33">
        <v>78000</v>
      </c>
      <c r="P110" s="33">
        <f t="shared" si="13"/>
        <v>4016760</v>
      </c>
    </row>
    <row r="111" spans="1:16" ht="25.5">
      <c r="A111" s="25" t="s">
        <v>226</v>
      </c>
      <c r="B111" s="25" t="s">
        <v>227</v>
      </c>
      <c r="C111" s="27"/>
      <c r="D111" s="30" t="s">
        <v>228</v>
      </c>
      <c r="E111" s="28">
        <v>783228</v>
      </c>
      <c r="F111" s="28">
        <v>783228</v>
      </c>
      <c r="G111" s="28">
        <v>575516</v>
      </c>
      <c r="H111" s="28">
        <v>27096</v>
      </c>
      <c r="I111" s="28">
        <v>0</v>
      </c>
      <c r="J111" s="28">
        <v>0</v>
      </c>
      <c r="K111" s="28">
        <v>0</v>
      </c>
      <c r="L111" s="28">
        <v>0</v>
      </c>
      <c r="M111" s="28">
        <v>0</v>
      </c>
      <c r="N111" s="28">
        <v>0</v>
      </c>
      <c r="O111" s="28">
        <v>0</v>
      </c>
      <c r="P111" s="28">
        <f t="shared" si="13"/>
        <v>783228</v>
      </c>
    </row>
    <row r="112" spans="1:16" ht="25.5">
      <c r="A112" s="31" t="s">
        <v>229</v>
      </c>
      <c r="B112" s="31" t="s">
        <v>230</v>
      </c>
      <c r="C112" s="13" t="s">
        <v>105</v>
      </c>
      <c r="D112" s="32" t="s">
        <v>231</v>
      </c>
      <c r="E112" s="33">
        <v>783228</v>
      </c>
      <c r="F112" s="33">
        <v>783228</v>
      </c>
      <c r="G112" s="33">
        <v>575516</v>
      </c>
      <c r="H112" s="33">
        <v>27096</v>
      </c>
      <c r="I112" s="33">
        <v>0</v>
      </c>
      <c r="J112" s="33">
        <v>0</v>
      </c>
      <c r="K112" s="33">
        <v>0</v>
      </c>
      <c r="L112" s="33">
        <v>0</v>
      </c>
      <c r="M112" s="33">
        <v>0</v>
      </c>
      <c r="N112" s="33">
        <v>0</v>
      </c>
      <c r="O112" s="33">
        <v>0</v>
      </c>
      <c r="P112" s="33">
        <f t="shared" si="13"/>
        <v>783228</v>
      </c>
    </row>
    <row r="113" spans="1:16" ht="76.5">
      <c r="A113" s="25" t="s">
        <v>232</v>
      </c>
      <c r="B113" s="25" t="s">
        <v>233</v>
      </c>
      <c r="C113" s="27"/>
      <c r="D113" s="30" t="s">
        <v>234</v>
      </c>
      <c r="E113" s="28">
        <v>148300</v>
      </c>
      <c r="F113" s="28">
        <v>148300</v>
      </c>
      <c r="G113" s="28">
        <v>0</v>
      </c>
      <c r="H113" s="28">
        <v>0</v>
      </c>
      <c r="I113" s="28">
        <v>0</v>
      </c>
      <c r="J113" s="28">
        <v>0</v>
      </c>
      <c r="K113" s="28">
        <v>0</v>
      </c>
      <c r="L113" s="28">
        <v>0</v>
      </c>
      <c r="M113" s="28">
        <v>0</v>
      </c>
      <c r="N113" s="28">
        <v>0</v>
      </c>
      <c r="O113" s="28">
        <v>0</v>
      </c>
      <c r="P113" s="28">
        <f aca="true" t="shared" si="14" ref="P113:P139">E113+J113</f>
        <v>148300</v>
      </c>
    </row>
    <row r="114" spans="1:16" ht="63.75">
      <c r="A114" s="31" t="s">
        <v>235</v>
      </c>
      <c r="B114" s="31" t="s">
        <v>236</v>
      </c>
      <c r="C114" s="13" t="s">
        <v>215</v>
      </c>
      <c r="D114" s="32" t="s">
        <v>237</v>
      </c>
      <c r="E114" s="33">
        <v>148300</v>
      </c>
      <c r="F114" s="33">
        <v>148300</v>
      </c>
      <c r="G114" s="33">
        <v>0</v>
      </c>
      <c r="H114" s="33">
        <v>0</v>
      </c>
      <c r="I114" s="33">
        <v>0</v>
      </c>
      <c r="J114" s="33">
        <v>0</v>
      </c>
      <c r="K114" s="33">
        <v>0</v>
      </c>
      <c r="L114" s="33">
        <v>0</v>
      </c>
      <c r="M114" s="33">
        <v>0</v>
      </c>
      <c r="N114" s="33">
        <v>0</v>
      </c>
      <c r="O114" s="33">
        <v>0</v>
      </c>
      <c r="P114" s="33">
        <f t="shared" si="14"/>
        <v>148300</v>
      </c>
    </row>
    <row r="115" spans="1:16" ht="12.75">
      <c r="A115" s="25" t="s">
        <v>238</v>
      </c>
      <c r="B115" s="25" t="s">
        <v>239</v>
      </c>
      <c r="C115" s="27"/>
      <c r="D115" s="30" t="s">
        <v>240</v>
      </c>
      <c r="E115" s="28">
        <v>129167</v>
      </c>
      <c r="F115" s="28">
        <v>129167</v>
      </c>
      <c r="G115" s="28">
        <v>0</v>
      </c>
      <c r="H115" s="28">
        <v>0</v>
      </c>
      <c r="I115" s="28">
        <v>0</v>
      </c>
      <c r="J115" s="28">
        <v>0</v>
      </c>
      <c r="K115" s="28">
        <v>0</v>
      </c>
      <c r="L115" s="28">
        <v>0</v>
      </c>
      <c r="M115" s="28">
        <v>0</v>
      </c>
      <c r="N115" s="28">
        <v>0</v>
      </c>
      <c r="O115" s="28">
        <v>0</v>
      </c>
      <c r="P115" s="28">
        <f t="shared" si="14"/>
        <v>129167</v>
      </c>
    </row>
    <row r="116" spans="1:16" ht="38.25">
      <c r="A116" s="31" t="s">
        <v>241</v>
      </c>
      <c r="B116" s="31" t="s">
        <v>242</v>
      </c>
      <c r="C116" s="13" t="s">
        <v>145</v>
      </c>
      <c r="D116" s="32" t="s">
        <v>243</v>
      </c>
      <c r="E116" s="33">
        <v>129167</v>
      </c>
      <c r="F116" s="33">
        <v>129167</v>
      </c>
      <c r="G116" s="33">
        <v>0</v>
      </c>
      <c r="H116" s="33">
        <v>0</v>
      </c>
      <c r="I116" s="33">
        <v>0</v>
      </c>
      <c r="J116" s="33">
        <v>0</v>
      </c>
      <c r="K116" s="33">
        <v>0</v>
      </c>
      <c r="L116" s="33">
        <v>0</v>
      </c>
      <c r="M116" s="33">
        <v>0</v>
      </c>
      <c r="N116" s="33">
        <v>0</v>
      </c>
      <c r="O116" s="33">
        <v>0</v>
      </c>
      <c r="P116" s="33">
        <f t="shared" si="14"/>
        <v>129167</v>
      </c>
    </row>
    <row r="117" spans="1:16" ht="12.75">
      <c r="A117" s="25" t="s">
        <v>244</v>
      </c>
      <c r="B117" s="25" t="s">
        <v>245</v>
      </c>
      <c r="C117" s="29" t="s">
        <v>71</v>
      </c>
      <c r="D117" s="30" t="s">
        <v>246</v>
      </c>
      <c r="E117" s="28">
        <v>291560</v>
      </c>
      <c r="F117" s="28">
        <v>291560</v>
      </c>
      <c r="G117" s="28">
        <v>0</v>
      </c>
      <c r="H117" s="28">
        <v>0</v>
      </c>
      <c r="I117" s="28">
        <v>0</v>
      </c>
      <c r="J117" s="28">
        <v>0</v>
      </c>
      <c r="K117" s="28">
        <v>0</v>
      </c>
      <c r="L117" s="28">
        <v>0</v>
      </c>
      <c r="M117" s="28">
        <v>0</v>
      </c>
      <c r="N117" s="28">
        <v>0</v>
      </c>
      <c r="O117" s="28">
        <v>0</v>
      </c>
      <c r="P117" s="28">
        <f t="shared" si="14"/>
        <v>291560</v>
      </c>
    </row>
    <row r="118" spans="1:16" ht="25.5">
      <c r="A118" s="25" t="s">
        <v>247</v>
      </c>
      <c r="B118" s="26"/>
      <c r="C118" s="27"/>
      <c r="D118" s="17" t="s">
        <v>320</v>
      </c>
      <c r="E118" s="28">
        <v>1737042</v>
      </c>
      <c r="F118" s="28">
        <v>1737042</v>
      </c>
      <c r="G118" s="28">
        <v>1084741</v>
      </c>
      <c r="H118" s="28">
        <v>123478</v>
      </c>
      <c r="I118" s="28">
        <v>0</v>
      </c>
      <c r="J118" s="28">
        <v>0</v>
      </c>
      <c r="K118" s="28">
        <v>0</v>
      </c>
      <c r="L118" s="28">
        <v>0</v>
      </c>
      <c r="M118" s="28">
        <v>0</v>
      </c>
      <c r="N118" s="28">
        <v>0</v>
      </c>
      <c r="O118" s="28">
        <v>0</v>
      </c>
      <c r="P118" s="28">
        <f t="shared" si="14"/>
        <v>1737042</v>
      </c>
    </row>
    <row r="119" spans="1:16" ht="25.5">
      <c r="A119" s="25" t="s">
        <v>248</v>
      </c>
      <c r="B119" s="26"/>
      <c r="C119" s="27"/>
      <c r="D119" s="17" t="s">
        <v>321</v>
      </c>
      <c r="E119" s="28">
        <v>1737042</v>
      </c>
      <c r="F119" s="28">
        <v>1737042</v>
      </c>
      <c r="G119" s="28">
        <v>1084741</v>
      </c>
      <c r="H119" s="28">
        <v>123478</v>
      </c>
      <c r="I119" s="28">
        <v>0</v>
      </c>
      <c r="J119" s="28">
        <v>0</v>
      </c>
      <c r="K119" s="28">
        <v>0</v>
      </c>
      <c r="L119" s="28">
        <v>0</v>
      </c>
      <c r="M119" s="28">
        <v>0</v>
      </c>
      <c r="N119" s="28">
        <v>0</v>
      </c>
      <c r="O119" s="28">
        <v>0</v>
      </c>
      <c r="P119" s="28">
        <f t="shared" si="14"/>
        <v>1737042</v>
      </c>
    </row>
    <row r="120" spans="1:16" ht="12.75">
      <c r="A120" s="25"/>
      <c r="B120" s="5">
        <v>3000</v>
      </c>
      <c r="C120" s="6"/>
      <c r="D120" s="17" t="s">
        <v>317</v>
      </c>
      <c r="E120" s="28">
        <f>E121</f>
        <v>1737042</v>
      </c>
      <c r="F120" s="28">
        <f aca="true" t="shared" si="15" ref="F120:O120">F121</f>
        <v>1737042</v>
      </c>
      <c r="G120" s="28">
        <f t="shared" si="15"/>
        <v>1084741</v>
      </c>
      <c r="H120" s="28">
        <f t="shared" si="15"/>
        <v>123478</v>
      </c>
      <c r="I120" s="28">
        <f t="shared" si="15"/>
        <v>0</v>
      </c>
      <c r="J120" s="28">
        <f t="shared" si="15"/>
        <v>0</v>
      </c>
      <c r="K120" s="28">
        <f t="shared" si="15"/>
        <v>0</v>
      </c>
      <c r="L120" s="28">
        <f t="shared" si="15"/>
        <v>0</v>
      </c>
      <c r="M120" s="28">
        <f t="shared" si="15"/>
        <v>0</v>
      </c>
      <c r="N120" s="28">
        <f t="shared" si="15"/>
        <v>0</v>
      </c>
      <c r="O120" s="28">
        <f t="shared" si="15"/>
        <v>0</v>
      </c>
      <c r="P120" s="28">
        <f t="shared" si="14"/>
        <v>1737042</v>
      </c>
    </row>
    <row r="121" spans="1:16" ht="25.5">
      <c r="A121" s="25" t="s">
        <v>249</v>
      </c>
      <c r="B121" s="25" t="s">
        <v>250</v>
      </c>
      <c r="C121" s="27"/>
      <c r="D121" s="30" t="s">
        <v>251</v>
      </c>
      <c r="E121" s="28">
        <v>1737042</v>
      </c>
      <c r="F121" s="28">
        <v>1737042</v>
      </c>
      <c r="G121" s="28">
        <v>1084741</v>
      </c>
      <c r="H121" s="28">
        <v>123478</v>
      </c>
      <c r="I121" s="28">
        <v>0</v>
      </c>
      <c r="J121" s="28">
        <v>0</v>
      </c>
      <c r="K121" s="28">
        <v>0</v>
      </c>
      <c r="L121" s="28">
        <v>0</v>
      </c>
      <c r="M121" s="28">
        <v>0</v>
      </c>
      <c r="N121" s="28">
        <v>0</v>
      </c>
      <c r="O121" s="28">
        <v>0</v>
      </c>
      <c r="P121" s="28">
        <f t="shared" si="14"/>
        <v>1737042</v>
      </c>
    </row>
    <row r="122" spans="1:16" ht="38.25">
      <c r="A122" s="31" t="s">
        <v>252</v>
      </c>
      <c r="B122" s="31" t="s">
        <v>253</v>
      </c>
      <c r="C122" s="13" t="s">
        <v>105</v>
      </c>
      <c r="D122" s="32" t="s">
        <v>254</v>
      </c>
      <c r="E122" s="33">
        <v>1737042</v>
      </c>
      <c r="F122" s="33">
        <v>1737042</v>
      </c>
      <c r="G122" s="33">
        <v>1084741</v>
      </c>
      <c r="H122" s="33">
        <v>123478</v>
      </c>
      <c r="I122" s="33">
        <v>0</v>
      </c>
      <c r="J122" s="33">
        <v>0</v>
      </c>
      <c r="K122" s="33">
        <v>0</v>
      </c>
      <c r="L122" s="33">
        <v>0</v>
      </c>
      <c r="M122" s="33">
        <v>0</v>
      </c>
      <c r="N122" s="33">
        <v>0</v>
      </c>
      <c r="O122" s="33">
        <v>0</v>
      </c>
      <c r="P122" s="33">
        <f t="shared" si="14"/>
        <v>1737042</v>
      </c>
    </row>
    <row r="123" spans="1:16" ht="25.5">
      <c r="A123" s="25" t="s">
        <v>255</v>
      </c>
      <c r="B123" s="26"/>
      <c r="C123" s="27"/>
      <c r="D123" s="18" t="s">
        <v>322</v>
      </c>
      <c r="E123" s="28">
        <v>8161162</v>
      </c>
      <c r="F123" s="28">
        <v>8161162</v>
      </c>
      <c r="G123" s="28">
        <v>5180300</v>
      </c>
      <c r="H123" s="28">
        <v>1165962</v>
      </c>
      <c r="I123" s="28">
        <v>0</v>
      </c>
      <c r="J123" s="28">
        <v>1272970</v>
      </c>
      <c r="K123" s="28">
        <v>344070</v>
      </c>
      <c r="L123" s="28">
        <v>151200</v>
      </c>
      <c r="M123" s="28">
        <v>0</v>
      </c>
      <c r="N123" s="28">
        <v>928900</v>
      </c>
      <c r="O123" s="28">
        <v>928900</v>
      </c>
      <c r="P123" s="28">
        <f t="shared" si="14"/>
        <v>9434132</v>
      </c>
    </row>
    <row r="124" spans="1:16" ht="25.5">
      <c r="A124" s="25" t="s">
        <v>256</v>
      </c>
      <c r="B124" s="26"/>
      <c r="C124" s="27"/>
      <c r="D124" s="18" t="s">
        <v>323</v>
      </c>
      <c r="E124" s="28">
        <v>8161162</v>
      </c>
      <c r="F124" s="28">
        <v>8161162</v>
      </c>
      <c r="G124" s="28">
        <v>5180300</v>
      </c>
      <c r="H124" s="28">
        <v>1165962</v>
      </c>
      <c r="I124" s="28">
        <v>0</v>
      </c>
      <c r="J124" s="28">
        <v>1272970</v>
      </c>
      <c r="K124" s="28">
        <v>344070</v>
      </c>
      <c r="L124" s="28">
        <v>151200</v>
      </c>
      <c r="M124" s="28">
        <v>0</v>
      </c>
      <c r="N124" s="28">
        <v>928900</v>
      </c>
      <c r="O124" s="28">
        <v>928900</v>
      </c>
      <c r="P124" s="28">
        <f t="shared" si="14"/>
        <v>9434132</v>
      </c>
    </row>
    <row r="125" spans="1:16" ht="12.75">
      <c r="A125" s="25"/>
      <c r="B125" s="5">
        <v>4000</v>
      </c>
      <c r="C125" s="6"/>
      <c r="D125" s="19" t="s">
        <v>324</v>
      </c>
      <c r="E125" s="28">
        <f>E126+E127+E128+E129+E130</f>
        <v>8161162</v>
      </c>
      <c r="F125" s="28">
        <f aca="true" t="shared" si="16" ref="F125:O125">F126+F127+F128+F129+F130</f>
        <v>8161162</v>
      </c>
      <c r="G125" s="28">
        <f t="shared" si="16"/>
        <v>5180300</v>
      </c>
      <c r="H125" s="28">
        <f t="shared" si="16"/>
        <v>1165962</v>
      </c>
      <c r="I125" s="28">
        <f t="shared" si="16"/>
        <v>0</v>
      </c>
      <c r="J125" s="28">
        <f t="shared" si="16"/>
        <v>1272970</v>
      </c>
      <c r="K125" s="28">
        <f t="shared" si="16"/>
        <v>344070</v>
      </c>
      <c r="L125" s="28">
        <f t="shared" si="16"/>
        <v>151200</v>
      </c>
      <c r="M125" s="28">
        <f t="shared" si="16"/>
        <v>0</v>
      </c>
      <c r="N125" s="28">
        <f t="shared" si="16"/>
        <v>928900</v>
      </c>
      <c r="O125" s="28">
        <f t="shared" si="16"/>
        <v>928900</v>
      </c>
      <c r="P125" s="28">
        <f t="shared" si="14"/>
        <v>9434132</v>
      </c>
    </row>
    <row r="126" spans="1:16" ht="12.75">
      <c r="A126" s="25" t="s">
        <v>257</v>
      </c>
      <c r="B126" s="25" t="s">
        <v>259</v>
      </c>
      <c r="C126" s="29" t="s">
        <v>258</v>
      </c>
      <c r="D126" s="30" t="s">
        <v>260</v>
      </c>
      <c r="E126" s="28">
        <v>1169952</v>
      </c>
      <c r="F126" s="28">
        <v>1169952</v>
      </c>
      <c r="G126" s="28">
        <v>702500</v>
      </c>
      <c r="H126" s="28">
        <v>247852</v>
      </c>
      <c r="I126" s="28">
        <v>0</v>
      </c>
      <c r="J126" s="28">
        <v>42000</v>
      </c>
      <c r="K126" s="28">
        <v>2000</v>
      </c>
      <c r="L126" s="28">
        <v>0</v>
      </c>
      <c r="M126" s="28">
        <v>0</v>
      </c>
      <c r="N126" s="28">
        <v>40000</v>
      </c>
      <c r="O126" s="28">
        <v>40000</v>
      </c>
      <c r="P126" s="28">
        <f t="shared" si="14"/>
        <v>1211952</v>
      </c>
    </row>
    <row r="127" spans="1:16" ht="12.75">
      <c r="A127" s="25" t="s">
        <v>261</v>
      </c>
      <c r="B127" s="25" t="s">
        <v>262</v>
      </c>
      <c r="C127" s="29" t="s">
        <v>258</v>
      </c>
      <c r="D127" s="30" t="s">
        <v>263</v>
      </c>
      <c r="E127" s="28">
        <v>2017100</v>
      </c>
      <c r="F127" s="28">
        <v>2017100</v>
      </c>
      <c r="G127" s="28">
        <v>905700</v>
      </c>
      <c r="H127" s="28">
        <v>599000</v>
      </c>
      <c r="I127" s="28">
        <v>0</v>
      </c>
      <c r="J127" s="28">
        <v>62900</v>
      </c>
      <c r="K127" s="28">
        <v>8000</v>
      </c>
      <c r="L127" s="28">
        <v>0</v>
      </c>
      <c r="M127" s="28">
        <v>0</v>
      </c>
      <c r="N127" s="28">
        <v>54900</v>
      </c>
      <c r="O127" s="28">
        <v>54900</v>
      </c>
      <c r="P127" s="28">
        <f t="shared" si="14"/>
        <v>2080000</v>
      </c>
    </row>
    <row r="128" spans="1:16" ht="25.5">
      <c r="A128" s="25" t="s">
        <v>264</v>
      </c>
      <c r="B128" s="25" t="s">
        <v>266</v>
      </c>
      <c r="C128" s="29" t="s">
        <v>265</v>
      </c>
      <c r="D128" s="30" t="s">
        <v>267</v>
      </c>
      <c r="E128" s="28">
        <v>2053869</v>
      </c>
      <c r="F128" s="28">
        <v>2053869</v>
      </c>
      <c r="G128" s="28">
        <v>1285700</v>
      </c>
      <c r="H128" s="28">
        <v>250269</v>
      </c>
      <c r="I128" s="28">
        <v>0</v>
      </c>
      <c r="J128" s="28">
        <v>822000</v>
      </c>
      <c r="K128" s="28">
        <v>188000</v>
      </c>
      <c r="L128" s="28">
        <v>151200</v>
      </c>
      <c r="M128" s="28">
        <v>0</v>
      </c>
      <c r="N128" s="28">
        <v>634000</v>
      </c>
      <c r="O128" s="28">
        <v>634000</v>
      </c>
      <c r="P128" s="28">
        <f t="shared" si="14"/>
        <v>2875869</v>
      </c>
    </row>
    <row r="129" spans="1:16" ht="12.75">
      <c r="A129" s="25" t="s">
        <v>268</v>
      </c>
      <c r="B129" s="25" t="s">
        <v>269</v>
      </c>
      <c r="C129" s="29" t="s">
        <v>70</v>
      </c>
      <c r="D129" s="30" t="s">
        <v>270</v>
      </c>
      <c r="E129" s="28">
        <v>2551641</v>
      </c>
      <c r="F129" s="28">
        <v>2551641</v>
      </c>
      <c r="G129" s="28">
        <v>2005600</v>
      </c>
      <c r="H129" s="28">
        <v>68841</v>
      </c>
      <c r="I129" s="28">
        <v>0</v>
      </c>
      <c r="J129" s="28">
        <v>346070</v>
      </c>
      <c r="K129" s="28">
        <v>146070</v>
      </c>
      <c r="L129" s="28">
        <v>0</v>
      </c>
      <c r="M129" s="28">
        <v>0</v>
      </c>
      <c r="N129" s="28">
        <v>200000</v>
      </c>
      <c r="O129" s="28">
        <v>200000</v>
      </c>
      <c r="P129" s="28">
        <f t="shared" si="14"/>
        <v>2897711</v>
      </c>
    </row>
    <row r="130" spans="1:16" ht="12.75">
      <c r="A130" s="25" t="s">
        <v>271</v>
      </c>
      <c r="B130" s="25" t="s">
        <v>273</v>
      </c>
      <c r="C130" s="29" t="s">
        <v>272</v>
      </c>
      <c r="D130" s="30" t="s">
        <v>274</v>
      </c>
      <c r="E130" s="28">
        <v>368600</v>
      </c>
      <c r="F130" s="28">
        <v>368600</v>
      </c>
      <c r="G130" s="28">
        <v>280800</v>
      </c>
      <c r="H130" s="28">
        <v>0</v>
      </c>
      <c r="I130" s="28">
        <v>0</v>
      </c>
      <c r="J130" s="28">
        <v>0</v>
      </c>
      <c r="K130" s="28">
        <v>0</v>
      </c>
      <c r="L130" s="28">
        <v>0</v>
      </c>
      <c r="M130" s="28">
        <v>0</v>
      </c>
      <c r="N130" s="28">
        <v>0</v>
      </c>
      <c r="O130" s="28">
        <v>0</v>
      </c>
      <c r="P130" s="28">
        <f t="shared" si="14"/>
        <v>368600</v>
      </c>
    </row>
    <row r="131" spans="1:16" ht="25.5">
      <c r="A131" s="25" t="s">
        <v>275</v>
      </c>
      <c r="B131" s="26"/>
      <c r="C131" s="27"/>
      <c r="D131" s="20" t="s">
        <v>325</v>
      </c>
      <c r="E131" s="28">
        <v>23148051</v>
      </c>
      <c r="F131" s="28">
        <v>22648051</v>
      </c>
      <c r="G131" s="28">
        <v>0</v>
      </c>
      <c r="H131" s="28">
        <v>0</v>
      </c>
      <c r="I131" s="28">
        <v>0</v>
      </c>
      <c r="J131" s="28">
        <v>3671000</v>
      </c>
      <c r="K131" s="28">
        <v>0</v>
      </c>
      <c r="L131" s="28">
        <v>0</v>
      </c>
      <c r="M131" s="28">
        <v>0</v>
      </c>
      <c r="N131" s="28">
        <v>3671000</v>
      </c>
      <c r="O131" s="28">
        <v>1171000</v>
      </c>
      <c r="P131" s="28">
        <f t="shared" si="14"/>
        <v>26819051</v>
      </c>
    </row>
    <row r="132" spans="1:16" ht="25.5">
      <c r="A132" s="25" t="s">
        <v>276</v>
      </c>
      <c r="B132" s="26"/>
      <c r="C132" s="27"/>
      <c r="D132" s="20" t="s">
        <v>326</v>
      </c>
      <c r="E132" s="28">
        <v>23148051</v>
      </c>
      <c r="F132" s="28">
        <v>22648051</v>
      </c>
      <c r="G132" s="28">
        <v>0</v>
      </c>
      <c r="H132" s="28">
        <v>0</v>
      </c>
      <c r="I132" s="28">
        <v>0</v>
      </c>
      <c r="J132" s="28">
        <v>3671000</v>
      </c>
      <c r="K132" s="28">
        <v>0</v>
      </c>
      <c r="L132" s="28">
        <v>0</v>
      </c>
      <c r="M132" s="28">
        <v>0</v>
      </c>
      <c r="N132" s="28">
        <v>3671000</v>
      </c>
      <c r="O132" s="28">
        <v>1171000</v>
      </c>
      <c r="P132" s="28">
        <f t="shared" si="14"/>
        <v>26819051</v>
      </c>
    </row>
    <row r="133" spans="1:16" ht="12.75">
      <c r="A133" s="25"/>
      <c r="B133" s="5">
        <v>8000</v>
      </c>
      <c r="C133" s="6"/>
      <c r="D133" s="19" t="s">
        <v>327</v>
      </c>
      <c r="E133" s="28">
        <f>E134+E135+E136+E137</f>
        <v>23148051</v>
      </c>
      <c r="F133" s="28">
        <f aca="true" t="shared" si="17" ref="F133:O133">F134+F135+F136+F137</f>
        <v>22648051</v>
      </c>
      <c r="G133" s="28">
        <f t="shared" si="17"/>
        <v>0</v>
      </c>
      <c r="H133" s="28">
        <f t="shared" si="17"/>
        <v>0</v>
      </c>
      <c r="I133" s="28">
        <f t="shared" si="17"/>
        <v>0</v>
      </c>
      <c r="J133" s="28">
        <f t="shared" si="17"/>
        <v>3671000</v>
      </c>
      <c r="K133" s="28">
        <f t="shared" si="17"/>
        <v>0</v>
      </c>
      <c r="L133" s="28">
        <f t="shared" si="17"/>
        <v>0</v>
      </c>
      <c r="M133" s="28">
        <f t="shared" si="17"/>
        <v>0</v>
      </c>
      <c r="N133" s="28">
        <f t="shared" si="17"/>
        <v>3671000</v>
      </c>
      <c r="O133" s="28">
        <f t="shared" si="17"/>
        <v>1171000</v>
      </c>
      <c r="P133" s="28">
        <f t="shared" si="14"/>
        <v>26819051</v>
      </c>
    </row>
    <row r="134" spans="1:16" ht="12.75">
      <c r="A134" s="25" t="s">
        <v>277</v>
      </c>
      <c r="B134" s="25" t="s">
        <v>279</v>
      </c>
      <c r="C134" s="29" t="s">
        <v>278</v>
      </c>
      <c r="D134" s="30" t="s">
        <v>280</v>
      </c>
      <c r="E134" s="28">
        <v>500000</v>
      </c>
      <c r="F134" s="28">
        <v>0</v>
      </c>
      <c r="G134" s="28">
        <v>0</v>
      </c>
      <c r="H134" s="28">
        <v>0</v>
      </c>
      <c r="I134" s="28">
        <v>0</v>
      </c>
      <c r="J134" s="28">
        <v>0</v>
      </c>
      <c r="K134" s="28">
        <v>0</v>
      </c>
      <c r="L134" s="28">
        <v>0</v>
      </c>
      <c r="M134" s="28">
        <v>0</v>
      </c>
      <c r="N134" s="28">
        <v>0</v>
      </c>
      <c r="O134" s="28">
        <v>0</v>
      </c>
      <c r="P134" s="28">
        <f t="shared" si="14"/>
        <v>500000</v>
      </c>
    </row>
    <row r="135" spans="1:16" ht="12.75">
      <c r="A135" s="25" t="s">
        <v>281</v>
      </c>
      <c r="B135" s="25" t="s">
        <v>283</v>
      </c>
      <c r="C135" s="29" t="s">
        <v>282</v>
      </c>
      <c r="D135" s="1" t="s">
        <v>328</v>
      </c>
      <c r="E135" s="28">
        <v>10285400</v>
      </c>
      <c r="F135" s="28">
        <v>10285400</v>
      </c>
      <c r="G135" s="28">
        <v>0</v>
      </c>
      <c r="H135" s="28">
        <v>0</v>
      </c>
      <c r="I135" s="28">
        <v>0</v>
      </c>
      <c r="J135" s="28">
        <v>0</v>
      </c>
      <c r="K135" s="28">
        <v>0</v>
      </c>
      <c r="L135" s="28">
        <v>0</v>
      </c>
      <c r="M135" s="28">
        <v>0</v>
      </c>
      <c r="N135" s="28">
        <v>0</v>
      </c>
      <c r="O135" s="28">
        <v>0</v>
      </c>
      <c r="P135" s="28">
        <f t="shared" si="14"/>
        <v>10285400</v>
      </c>
    </row>
    <row r="136" spans="1:16" ht="38.25">
      <c r="A136" s="25" t="s">
        <v>284</v>
      </c>
      <c r="B136" s="25" t="s">
        <v>285</v>
      </c>
      <c r="C136" s="29" t="s">
        <v>282</v>
      </c>
      <c r="D136" s="30" t="s">
        <v>286</v>
      </c>
      <c r="E136" s="28">
        <v>287500</v>
      </c>
      <c r="F136" s="28">
        <v>287500</v>
      </c>
      <c r="G136" s="28">
        <v>0</v>
      </c>
      <c r="H136" s="28">
        <v>0</v>
      </c>
      <c r="I136" s="28">
        <v>0</v>
      </c>
      <c r="J136" s="28">
        <v>171000</v>
      </c>
      <c r="K136" s="28">
        <v>0</v>
      </c>
      <c r="L136" s="28">
        <v>0</v>
      </c>
      <c r="M136" s="28">
        <v>0</v>
      </c>
      <c r="N136" s="28">
        <v>171000</v>
      </c>
      <c r="O136" s="28">
        <v>171000</v>
      </c>
      <c r="P136" s="28">
        <f t="shared" si="14"/>
        <v>458500</v>
      </c>
    </row>
    <row r="137" spans="1:16" ht="12.75">
      <c r="A137" s="25" t="s">
        <v>287</v>
      </c>
      <c r="B137" s="25" t="s">
        <v>288</v>
      </c>
      <c r="C137" s="29" t="s">
        <v>282</v>
      </c>
      <c r="D137" s="30" t="s">
        <v>289</v>
      </c>
      <c r="E137" s="28">
        <v>12075151</v>
      </c>
      <c r="F137" s="28">
        <v>12075151</v>
      </c>
      <c r="G137" s="28">
        <v>0</v>
      </c>
      <c r="H137" s="28">
        <v>0</v>
      </c>
      <c r="I137" s="28">
        <v>0</v>
      </c>
      <c r="J137" s="28">
        <v>3500000</v>
      </c>
      <c r="K137" s="28">
        <v>0</v>
      </c>
      <c r="L137" s="28">
        <v>0</v>
      </c>
      <c r="M137" s="28">
        <v>0</v>
      </c>
      <c r="N137" s="28">
        <v>3500000</v>
      </c>
      <c r="O137" s="28">
        <v>1000000</v>
      </c>
      <c r="P137" s="28">
        <f t="shared" si="14"/>
        <v>15575151</v>
      </c>
    </row>
    <row r="138" spans="1:16" ht="12.75">
      <c r="A138" s="25"/>
      <c r="B138" s="25"/>
      <c r="C138" s="29"/>
      <c r="D138" s="21" t="s">
        <v>329</v>
      </c>
      <c r="E138" s="1">
        <v>8337744</v>
      </c>
      <c r="F138" s="28">
        <v>0</v>
      </c>
      <c r="G138" s="28">
        <v>0</v>
      </c>
      <c r="H138" s="28">
        <v>0</v>
      </c>
      <c r="I138" s="28">
        <v>0</v>
      </c>
      <c r="J138" s="28">
        <v>0</v>
      </c>
      <c r="K138" s="28">
        <v>0</v>
      </c>
      <c r="L138" s="28">
        <v>0</v>
      </c>
      <c r="M138" s="28">
        <v>0</v>
      </c>
      <c r="N138" s="28">
        <v>0</v>
      </c>
      <c r="O138" s="28">
        <v>0</v>
      </c>
      <c r="P138" s="28">
        <f t="shared" si="14"/>
        <v>8337744</v>
      </c>
    </row>
    <row r="139" spans="1:16" ht="12.75">
      <c r="A139" s="26"/>
      <c r="B139" s="25" t="s">
        <v>290</v>
      </c>
      <c r="C139" s="27"/>
      <c r="D139" s="28" t="s">
        <v>7</v>
      </c>
      <c r="E139" s="28">
        <v>367573929</v>
      </c>
      <c r="F139" s="28">
        <v>357372685</v>
      </c>
      <c r="G139" s="28">
        <v>92155645</v>
      </c>
      <c r="H139" s="28">
        <v>14852099</v>
      </c>
      <c r="I139" s="28">
        <v>1363500</v>
      </c>
      <c r="J139" s="28">
        <v>29882299</v>
      </c>
      <c r="K139" s="28">
        <v>2498904</v>
      </c>
      <c r="L139" s="28">
        <v>404824</v>
      </c>
      <c r="M139" s="28">
        <v>700</v>
      </c>
      <c r="N139" s="28">
        <v>27383395</v>
      </c>
      <c r="O139" s="28">
        <v>24883395</v>
      </c>
      <c r="P139" s="28">
        <f t="shared" si="14"/>
        <v>397456228</v>
      </c>
    </row>
    <row r="141" spans="1:16" s="19" customFormat="1" ht="18.75">
      <c r="A141" s="41" t="s">
        <v>330</v>
      </c>
      <c r="B141" s="41"/>
      <c r="C141" s="41"/>
      <c r="D141" s="41"/>
      <c r="E141" s="42"/>
      <c r="F141" s="42"/>
      <c r="G141" s="42"/>
      <c r="H141" s="42"/>
      <c r="I141" s="42"/>
      <c r="J141" s="42"/>
      <c r="K141" s="42"/>
      <c r="L141" s="43"/>
      <c r="M141" s="42"/>
      <c r="N141" s="42"/>
      <c r="O141" s="43"/>
      <c r="P141" s="42" t="s">
        <v>331</v>
      </c>
    </row>
    <row r="144" ht="12.75">
      <c r="E144" s="36"/>
    </row>
  </sheetData>
  <sheetProtection/>
  <mergeCells count="30">
    <mergeCell ref="A9:P9"/>
    <mergeCell ref="A10:P10"/>
    <mergeCell ref="A12:A15"/>
    <mergeCell ref="B12:B15"/>
    <mergeCell ref="C12:C15"/>
    <mergeCell ref="D12:D15"/>
    <mergeCell ref="E12:I12"/>
    <mergeCell ref="E13:E15"/>
    <mergeCell ref="F13:F15"/>
    <mergeCell ref="G13:H13"/>
    <mergeCell ref="G14:G15"/>
    <mergeCell ref="H14:H15"/>
    <mergeCell ref="I13:I15"/>
    <mergeCell ref="J12:O12"/>
    <mergeCell ref="J13:J15"/>
    <mergeCell ref="K13:K15"/>
    <mergeCell ref="L13:M13"/>
    <mergeCell ref="L14:L15"/>
    <mergeCell ref="M14:M15"/>
    <mergeCell ref="N13:N15"/>
    <mergeCell ref="A141:D141"/>
    <mergeCell ref="O14:O15"/>
    <mergeCell ref="P12:P15"/>
    <mergeCell ref="K1:P1"/>
    <mergeCell ref="K2:P2"/>
    <mergeCell ref="K3:P3"/>
    <mergeCell ref="K4:P4"/>
    <mergeCell ref="K5:P5"/>
    <mergeCell ref="K6:P6"/>
    <mergeCell ref="K7:P7"/>
  </mergeCells>
  <printOptions/>
  <pageMargins left="0.196850393700787" right="0.196850393700787" top="0.393700787401575" bottom="0.196850393700787" header="0" footer="0"/>
  <pageSetup fitToHeight="5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2017-04-27T12:09:58Z</dcterms:created>
  <dcterms:modified xsi:type="dcterms:W3CDTF">2017-04-28T08:53:44Z</dcterms:modified>
  <cp:category/>
  <cp:version/>
  <cp:contentType/>
  <cp:contentStatus/>
</cp:coreProperties>
</file>