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Area" localSheetId="0">'дод.4'!$A$1:$J$45</definedName>
  </definedNames>
  <calcPr fullCalcOnLoad="1"/>
</workbook>
</file>

<file path=xl/sharedStrings.xml><?xml version="1.0" encoding="utf-8"?>
<sst xmlns="http://schemas.openxmlformats.org/spreadsheetml/2006/main" count="157" uniqueCount="128">
  <si>
    <t>Загальний фонд</t>
  </si>
  <si>
    <t>Спеціальний фонд</t>
  </si>
  <si>
    <t xml:space="preserve">Всього </t>
  </si>
  <si>
    <t>Разом загальний та спеціальний фонди</t>
  </si>
  <si>
    <t>Керуючий справами</t>
  </si>
  <si>
    <t>апарату районної ради</t>
  </si>
  <si>
    <t>В.Щепіна</t>
  </si>
  <si>
    <t>грн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</si>
  <si>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</si>
  <si>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</si>
  <si>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0100000</t>
  </si>
  <si>
    <t>0117420</t>
  </si>
  <si>
    <t>7420</t>
  </si>
  <si>
    <t>0490</t>
  </si>
  <si>
    <t>Програма стабілізації та соціально-економічного розвитку територій</t>
  </si>
  <si>
    <t>0300000</t>
  </si>
  <si>
    <t>0317420</t>
  </si>
  <si>
    <t>1500000</t>
  </si>
  <si>
    <t>1513202</t>
  </si>
  <si>
    <t>3202</t>
  </si>
  <si>
    <t>1030</t>
  </si>
  <si>
    <t>Фінансова підтримка громадських організацій інвалідів і ветеранів</t>
  </si>
  <si>
    <t>1100000</t>
  </si>
  <si>
    <t>1115012</t>
  </si>
  <si>
    <t>5012</t>
  </si>
  <si>
    <t>0810</t>
  </si>
  <si>
    <t>Проведення навчально-тренувальних зборів і змагань з неолімпійських видів спорту</t>
  </si>
  <si>
    <t>Програма висвітлення діяльності Красноградської районної державної адміністрації та Красноградської районної ради газетою "Вісті Красноградщини" і телерадіокомпанією Красноградщини "Центр"      на 2017 рік</t>
  </si>
  <si>
    <t>Комплексна програма розвитку фізичної культури та спорту в Красноградському районі на 2017 рік</t>
  </si>
  <si>
    <t xml:space="preserve">Програма соціального захисту населення Красноградського району на 2017 рік </t>
  </si>
  <si>
    <t>Красноградська районна рада (головний розпорядник)</t>
  </si>
  <si>
    <t>Красноградська районна рада (відповідальний виконавець)</t>
  </si>
  <si>
    <t>0110000</t>
  </si>
  <si>
    <t>Красноградська районна державна адміністрація (головний розпорядник)</t>
  </si>
  <si>
    <t>Красноградська районна державна адміністрація (відповідальний виконавець)</t>
  </si>
  <si>
    <t>0310000</t>
  </si>
  <si>
    <t>УПСЗН районної державної адміністрації (головний розпорядник)</t>
  </si>
  <si>
    <t>УПСЗН районної державної адміністрації (відповідальний виконавець)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</si>
  <si>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</si>
  <si>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</si>
  <si>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0316051</t>
  </si>
  <si>
    <t>6051</t>
  </si>
  <si>
    <t>0620</t>
  </si>
  <si>
    <t>Забезпечення функціонування теплових мереж</t>
  </si>
  <si>
    <t>0316052</t>
  </si>
  <si>
    <t>6052</t>
  </si>
  <si>
    <t>Забезпечення функціонування водопровідно-каналізаційного господарства</t>
  </si>
  <si>
    <t>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</si>
  <si>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</si>
  <si>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0316310</t>
  </si>
  <si>
    <t>6310</t>
  </si>
  <si>
    <t>Реалізація заходів щодо інвестиційного розвитку території</t>
  </si>
  <si>
    <t>0312010</t>
  </si>
  <si>
    <t>2010</t>
  </si>
  <si>
    <t>0731</t>
  </si>
  <si>
    <t>Багатопрофільна стаціонарна медична допомога населенню</t>
  </si>
  <si>
    <t>0312180</t>
  </si>
  <si>
    <t>2180</t>
  </si>
  <si>
    <t>0726</t>
  </si>
  <si>
    <t>Первинна медична допомога населенню</t>
  </si>
  <si>
    <t>0312214</t>
  </si>
  <si>
    <t>2214</t>
  </si>
  <si>
    <t>0763</t>
  </si>
  <si>
    <t>Забезпечення централізованих заходів з лікування хворих на цукровий та нецукровий діабет</t>
  </si>
  <si>
    <t>Програма удосконалення медичної допомоги мешканція Красноградського району а рамках єдиного медичного простору на 2017-2020 роки</t>
  </si>
  <si>
    <t>1020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</si>
  <si>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</si>
  <si>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</si>
  <si>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 xml:space="preserve"> Комплексна програма "Новий освітній простір Красноградщини" на 2015-2019 роки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</si>
  <si>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</si>
  <si>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</si>
  <si>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</si>
  <si>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1170</t>
  </si>
  <si>
    <t>0990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</si>
  <si>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</si>
  <si>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</si>
  <si>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</si>
  <si>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</si>
  <si>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</si>
  <si>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</si>
  <si>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</si>
  <si>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1230</t>
  </si>
  <si>
    <t>6330</t>
  </si>
  <si>
    <t>Проведення невідкладних відновлювальних робіт, будівництво та реконструкція загальноосвітніх навчальних закладів</t>
  </si>
  <si>
    <t>1000000</t>
  </si>
  <si>
    <t>Відділ освіти районної державної адміністрації (головний розпорядник)</t>
  </si>
  <si>
    <t>1010000</t>
  </si>
  <si>
    <t>Відділ освіти районної державної адміністрації (відповідальний виконавець)</t>
  </si>
  <si>
    <t>1011020</t>
  </si>
  <si>
    <t>1011090</t>
  </si>
  <si>
    <t>1011170</t>
  </si>
  <si>
    <t>1011190</t>
  </si>
  <si>
    <t>1011200</t>
  </si>
  <si>
    <t>1011210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</si>
  <si>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</si>
  <si>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</si>
  <si>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1016330</t>
  </si>
  <si>
    <t>1015031</t>
  </si>
  <si>
    <t>5031</t>
  </si>
  <si>
    <t>Утримання та навчально-тренувальна робота комунальних дитячо-юнацьких спортивних шкіл</t>
  </si>
  <si>
    <r>
      <t>Код програмної класифікації видатків та кредитування місцевих бюджетів</t>
    </r>
    <r>
      <rPr>
        <b/>
        <vertAlign val="superscript"/>
        <sz val="12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</si>
  <si>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2"/>
        <rFont val="Times New Roman"/>
        <family val="1"/>
      </rPr>
      <t>3</t>
    </r>
  </si>
  <si>
    <r>
      <t>Код ФКВКБ</t>
    </r>
    <r>
      <rPr>
        <b/>
        <vertAlign val="superscript"/>
        <sz val="12"/>
        <rFont val="Times New Roman"/>
        <family val="1"/>
      </rPr>
      <t>4</t>
    </r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</si>
  <si>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</si>
  <si>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</si>
  <si>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</si>
  <si>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7600000</t>
  </si>
  <si>
    <t>Фінансове управління  районної державної адміністрації (головний розпорядник)</t>
  </si>
  <si>
    <t>7610000</t>
  </si>
  <si>
    <t>Фінансове управління  районної державної адміністрації (відповідальний виконавець)</t>
  </si>
  <si>
    <t>7618370</t>
  </si>
  <si>
    <t>8370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</si>
  <si>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</si>
  <si>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 </t>
  </si>
  <si>
    <t>2400000</t>
  </si>
  <si>
    <t>Сектор культури і туризму  районної державної адміністрації (головний розпорядник)</t>
  </si>
  <si>
    <t>2410000</t>
  </si>
  <si>
    <t>Сектор культури і туризму  районної державної адміністрації (відповідальний виконавець)</t>
  </si>
  <si>
    <t>2414090</t>
  </si>
  <si>
    <t>4090</t>
  </si>
  <si>
    <t>0828</t>
  </si>
  <si>
    <t>Палаци i будинки культури, клуби та iншi заклади клубного типу</t>
  </si>
  <si>
    <t>Програма розвитку культури у Красноградському районі на 2014-2018 роки</t>
  </si>
  <si>
    <t>Програма економічного і соціального розвитку Красноградського району на 2017 рік</t>
  </si>
  <si>
    <t>0116130</t>
  </si>
  <si>
    <t>Перелік програм, які фінансуватимуться за рахунок коштів
районного бюджету  у 2017 році</t>
  </si>
  <si>
    <t xml:space="preserve"> </t>
  </si>
  <si>
    <t xml:space="preserve">Додаток  4
до рішення районної ради                                                                                                                                                                                                                                                                                                                                                                                                        від 23 грудня 2016 року № 326-VIІ 
(XVI позачергова сесія VIІ скликання)                                                              в редакції рішення районної ради                                                   від 24 лютого 2017 року № 368-VIІ                                                             (XІХ позачергова сесія VIІ скликання)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</si>
</sst>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vertAlign val="superscript"/>
      <sz val="12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8" fillId="26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29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30" fillId="0" borderId="0" xfId="0" applyFont="1" applyAlignment="1">
      <alignment horizontal="center"/>
    </xf>
    <xf numFmtId="192" fontId="31" fillId="0" borderId="13" xfId="95" applyNumberFormat="1" applyFont="1" applyBorder="1" applyAlignment="1">
      <alignment vertical="top" wrapText="1"/>
      <protection/>
    </xf>
    <xf numFmtId="0" fontId="19" fillId="0" borderId="13" xfId="0" applyFont="1" applyBorder="1" applyAlignment="1">
      <alignment horizontal="justify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192" fontId="32" fillId="0" borderId="13" xfId="95" applyNumberFormat="1" applyFont="1" applyBorder="1" applyAlignment="1">
      <alignment horizontal="center" vertical="center"/>
      <protection/>
    </xf>
    <xf numFmtId="0" fontId="32" fillId="0" borderId="13" xfId="0" applyFont="1" applyFill="1" applyBorder="1" applyAlignment="1" quotePrefix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Border="1" applyAlignment="1" quotePrefix="1">
      <alignment horizontal="center" vertical="center" wrapText="1"/>
    </xf>
    <xf numFmtId="2" fontId="32" fillId="0" borderId="13" xfId="0" applyNumberFormat="1" applyFont="1" applyBorder="1" applyAlignment="1" quotePrefix="1">
      <alignment horizontal="center" vertical="center" wrapText="1"/>
    </xf>
    <xf numFmtId="0" fontId="31" fillId="0" borderId="13" xfId="0" applyFont="1" applyBorder="1" applyAlignment="1" quotePrefix="1">
      <alignment horizontal="center" vertical="center" wrapText="1"/>
    </xf>
    <xf numFmtId="2" fontId="31" fillId="0" borderId="13" xfId="0" applyNumberFormat="1" applyFont="1" applyBorder="1" applyAlignment="1" quotePrefix="1">
      <alignment horizontal="center" vertical="center" wrapText="1"/>
    </xf>
    <xf numFmtId="0" fontId="25" fillId="0" borderId="13" xfId="0" applyFont="1" applyBorder="1" applyAlignment="1" quotePrefix="1">
      <alignment horizontal="center" vertical="center" wrapText="1"/>
    </xf>
    <xf numFmtId="2" fontId="25" fillId="0" borderId="13" xfId="0" applyNumberFormat="1" applyFont="1" applyBorder="1" applyAlignment="1" quotePrefix="1">
      <alignment horizontal="center" vertical="center" wrapText="1"/>
    </xf>
    <xf numFmtId="0" fontId="31" fillId="0" borderId="13" xfId="0" applyFont="1" applyFill="1" applyBorder="1" applyAlignment="1" quotePrefix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2" fontId="31" fillId="0" borderId="13" xfId="0" applyNumberFormat="1" applyFont="1" applyFill="1" applyBorder="1" applyAlignment="1" quotePrefix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>
      <alignment horizontal="center" vertical="center" wrapText="1"/>
    </xf>
    <xf numFmtId="0" fontId="25" fillId="0" borderId="13" xfId="0" applyFont="1" applyFill="1" applyBorder="1" applyAlignment="1" quotePrefix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 quotePrefix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92" fontId="31" fillId="0" borderId="13" xfId="0" applyNumberFormat="1" applyFont="1" applyBorder="1" applyAlignment="1">
      <alignment vertical="justify"/>
    </xf>
    <xf numFmtId="0" fontId="32" fillId="0" borderId="13" xfId="0" applyFont="1" applyBorder="1" applyAlignment="1">
      <alignment horizontal="center" vertical="center" wrapText="1"/>
    </xf>
    <xf numFmtId="2" fontId="32" fillId="0" borderId="13" xfId="0" applyNumberFormat="1" applyFont="1" applyBorder="1" applyAlignment="1">
      <alignment horizontal="center" vertical="center" wrapText="1"/>
    </xf>
    <xf numFmtId="2" fontId="32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3" xfId="0" applyFont="1" applyBorder="1" applyAlignment="1" quotePrefix="1">
      <alignment horizontal="center" vertical="center" wrapText="1"/>
    </xf>
    <xf numFmtId="2" fontId="0" fillId="0" borderId="13" xfId="0" applyNumberFormat="1" applyFont="1" applyBorder="1" applyAlignment="1" quotePrefix="1">
      <alignment horizontal="center" vertical="center" wrapText="1"/>
    </xf>
    <xf numFmtId="4" fontId="0" fillId="0" borderId="0" xfId="0" applyNumberFormat="1" applyFont="1" applyFill="1" applyAlignment="1">
      <alignment/>
    </xf>
    <xf numFmtId="0" fontId="31" fillId="0" borderId="13" xfId="0" applyFont="1" applyFill="1" applyBorder="1" applyAlignment="1" quotePrefix="1">
      <alignment horizontal="center" vertical="center" wrapText="1"/>
    </xf>
    <xf numFmtId="2" fontId="31" fillId="0" borderId="13" xfId="0" applyNumberFormat="1" applyFont="1" applyFill="1" applyBorder="1" applyAlignment="1" quotePrefix="1">
      <alignment horizontal="center" vertical="center" wrapText="1"/>
    </xf>
    <xf numFmtId="0" fontId="19" fillId="0" borderId="13" xfId="0" applyFont="1" applyFill="1" applyBorder="1" applyAlignment="1" quotePrefix="1">
      <alignment horizontal="center" vertical="center" wrapText="1"/>
    </xf>
    <xf numFmtId="192" fontId="19" fillId="0" borderId="13" xfId="0" applyNumberFormat="1" applyFont="1" applyBorder="1" applyAlignment="1" quotePrefix="1">
      <alignment horizontal="center" vertical="center" wrapText="1"/>
    </xf>
    <xf numFmtId="0" fontId="38" fillId="0" borderId="0" xfId="0" applyFont="1" applyAlignment="1">
      <alignment/>
    </xf>
    <xf numFmtId="0" fontId="39" fillId="0" borderId="0" xfId="0" applyFont="1" applyBorder="1" applyAlignment="1">
      <alignment horizontal="justify" vertical="center" wrapText="1"/>
    </xf>
    <xf numFmtId="192" fontId="40" fillId="0" borderId="0" xfId="0" applyNumberFormat="1" applyFont="1" applyBorder="1" applyAlignment="1">
      <alignment vertical="justify"/>
    </xf>
    <xf numFmtId="0" fontId="38" fillId="0" borderId="0" xfId="0" applyNumberFormat="1" applyFont="1" applyFill="1" applyAlignment="1" applyProtection="1">
      <alignment/>
      <protection/>
    </xf>
    <xf numFmtId="192" fontId="31" fillId="0" borderId="13" xfId="95" applyNumberFormat="1" applyFont="1" applyFill="1" applyBorder="1" applyAlignment="1">
      <alignment horizontal="center" vertical="center" wrapText="1"/>
      <protection/>
    </xf>
    <xf numFmtId="192" fontId="31" fillId="0" borderId="13" xfId="95" applyNumberFormat="1" applyFont="1" applyBorder="1" applyAlignment="1">
      <alignment horizontal="center" vertical="center" wrapText="1"/>
      <protection/>
    </xf>
    <xf numFmtId="192" fontId="31" fillId="0" borderId="13" xfId="95" applyNumberFormat="1" applyFont="1" applyBorder="1" applyAlignment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192" fontId="31" fillId="0" borderId="13" xfId="95" applyNumberFormat="1" applyFont="1" applyFill="1" applyBorder="1" applyAlignment="1">
      <alignment horizontal="center" vertical="center"/>
      <protection/>
    </xf>
    <xf numFmtId="192" fontId="32" fillId="0" borderId="13" xfId="95" applyNumberFormat="1" applyFont="1" applyBorder="1" applyAlignment="1">
      <alignment horizontal="center" vertical="top"/>
      <protection/>
    </xf>
    <xf numFmtId="2" fontId="19" fillId="0" borderId="13" xfId="0" applyNumberFormat="1" applyFont="1" applyBorder="1" applyAlignment="1" quotePrefix="1">
      <alignment horizontal="center" vertical="center" wrapText="1"/>
    </xf>
    <xf numFmtId="192" fontId="32" fillId="0" borderId="13" xfId="95" applyNumberFormat="1" applyFont="1" applyFill="1" applyBorder="1" applyAlignment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37" fillId="0" borderId="0" xfId="0" applyNumberFormat="1" applyFont="1" applyFill="1" applyAlignment="1" applyProtection="1">
      <alignment horizontal="right" vertical="center" wrapText="1"/>
      <protection/>
    </xf>
    <xf numFmtId="0" fontId="38" fillId="0" borderId="0" xfId="0" applyFont="1" applyAlignment="1">
      <alignment horizontal="right"/>
    </xf>
    <xf numFmtId="2" fontId="19" fillId="0" borderId="13" xfId="0" applyNumberFormat="1" applyFont="1" applyBorder="1" applyAlignment="1" quotePrefix="1">
      <alignment horizontal="center" vertical="center" wrapText="1"/>
    </xf>
    <xf numFmtId="2" fontId="31" fillId="0" borderId="13" xfId="0" applyNumberFormat="1" applyFont="1" applyFill="1" applyBorder="1" applyAlignment="1">
      <alignment horizontal="center" vertical="center" wrapText="1"/>
    </xf>
    <xf numFmtId="2" fontId="19" fillId="0" borderId="13" xfId="107" applyNumberFormat="1" applyFont="1" applyFill="1" applyBorder="1" applyAlignment="1" quotePrefix="1">
      <alignment horizontal="center" vertical="center" wrapText="1"/>
      <protection/>
    </xf>
    <xf numFmtId="2" fontId="19" fillId="0" borderId="13" xfId="108" applyNumberFormat="1" applyFont="1" applyFill="1" applyBorder="1" applyAlignment="1">
      <alignment horizontal="center" vertical="center" wrapText="1"/>
      <protection/>
    </xf>
    <xf numFmtId="2" fontId="19" fillId="0" borderId="13" xfId="110" applyNumberFormat="1" applyFont="1" applyFill="1" applyBorder="1" applyAlignment="1">
      <alignment horizontal="center" vertical="center" wrapText="1"/>
      <protection/>
    </xf>
    <xf numFmtId="2" fontId="25" fillId="0" borderId="13" xfId="0" applyNumberFormat="1" applyFont="1" applyFill="1" applyBorder="1" applyAlignment="1">
      <alignment horizontal="center" vertical="center" wrapText="1"/>
    </xf>
    <xf numFmtId="2" fontId="19" fillId="0" borderId="13" xfId="109" applyNumberFormat="1" applyFont="1" applyFill="1" applyBorder="1" applyAlignment="1">
      <alignment horizontal="center" vertical="center" wrapText="1"/>
      <protection/>
    </xf>
    <xf numFmtId="2" fontId="19" fillId="0" borderId="13" xfId="104" applyNumberFormat="1" applyFont="1" applyFill="1" applyBorder="1" applyAlignment="1">
      <alignment horizontal="center" vertical="center" wrapText="1"/>
      <protection/>
    </xf>
    <xf numFmtId="2" fontId="19" fillId="0" borderId="13" xfId="105" applyNumberFormat="1" applyFont="1" applyFill="1" applyBorder="1" applyAlignment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right" vertical="center" wrapText="1"/>
    </xf>
    <xf numFmtId="0" fontId="41" fillId="0" borderId="12" xfId="0" applyNumberFormat="1" applyFont="1" applyFill="1" applyBorder="1" applyAlignment="1" applyProtection="1">
      <alignment horizontal="right" vertical="center"/>
      <protection/>
    </xf>
  </cellXfs>
  <cellStyles count="11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11" xfId="104"/>
    <cellStyle name="Обычный 13" xfId="105"/>
    <cellStyle name="Обычный 2" xfId="106"/>
    <cellStyle name="Обычный 3" xfId="107"/>
    <cellStyle name="Обычный 5" xfId="108"/>
    <cellStyle name="Обычный 6" xfId="109"/>
    <cellStyle name="Обычный 7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передження" xfId="123"/>
    <cellStyle name="Текст пояснення" xfId="124"/>
    <cellStyle name="Текст предупреждения" xfId="125"/>
    <cellStyle name="Comma" xfId="126"/>
    <cellStyle name="Comma [0]" xfId="127"/>
    <cellStyle name="Хороший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71" zoomScaleNormal="71" zoomScaleSheetLayoutView="75" zoomScalePageLayoutView="0" workbookViewId="0" topLeftCell="B1">
      <selection activeCell="R5" sqref="R5"/>
    </sheetView>
  </sheetViews>
  <sheetFormatPr defaultColWidth="9.16015625" defaultRowHeight="12.75"/>
  <cols>
    <col min="1" max="1" width="3.83203125" style="3" hidden="1" customWidth="1"/>
    <col min="2" max="2" width="24.83203125" style="7" customWidth="1"/>
    <col min="3" max="3" width="18.66015625" style="7" customWidth="1"/>
    <col min="4" max="4" width="17.83203125" style="7" customWidth="1"/>
    <col min="5" max="5" width="54" style="3" customWidth="1"/>
    <col min="6" max="6" width="47.83203125" style="3" customWidth="1"/>
    <col min="7" max="7" width="19.66015625" style="3" customWidth="1"/>
    <col min="8" max="8" width="17" style="3" customWidth="1"/>
    <col min="9" max="9" width="33.33203125" style="3" customWidth="1"/>
    <col min="10" max="10" width="4.33203125" style="2" hidden="1" customWidth="1"/>
    <col min="11" max="11" width="9.16015625" style="2" customWidth="1"/>
    <col min="12" max="13" width="14.66015625" style="2" bestFit="1" customWidth="1"/>
    <col min="14" max="16384" width="9.16015625" style="2" customWidth="1"/>
  </cols>
  <sheetData>
    <row r="1" spans="1:9" s="6" customFormat="1" ht="13.5" customHeight="1">
      <c r="A1" s="5"/>
      <c r="B1" s="63"/>
      <c r="C1" s="63"/>
      <c r="D1" s="63"/>
      <c r="E1" s="63"/>
      <c r="F1" s="63"/>
      <c r="G1" s="63"/>
      <c r="H1" s="63"/>
      <c r="I1" s="63"/>
    </row>
    <row r="2" spans="6:9" ht="188.25" customHeight="1">
      <c r="F2" s="13"/>
      <c r="G2" s="64" t="s">
        <v>127</v>
      </c>
      <c r="H2" s="76"/>
      <c r="I2" s="76"/>
    </row>
    <row r="3" spans="1:9" ht="39.75" customHeight="1">
      <c r="A3" s="1"/>
      <c r="B3" s="75" t="s">
        <v>125</v>
      </c>
      <c r="C3" s="75"/>
      <c r="D3" s="75"/>
      <c r="E3" s="75"/>
      <c r="F3" s="75"/>
      <c r="G3" s="75"/>
      <c r="H3" s="75"/>
      <c r="I3" s="75"/>
    </row>
    <row r="4" spans="2:9" ht="18.75">
      <c r="B4" s="8"/>
      <c r="C4" s="8"/>
      <c r="D4" s="8"/>
      <c r="E4" s="4"/>
      <c r="F4" s="10"/>
      <c r="G4" s="10"/>
      <c r="H4" s="11"/>
      <c r="I4" s="77" t="s">
        <v>7</v>
      </c>
    </row>
    <row r="5" spans="1:9" ht="99.75" customHeight="1">
      <c r="A5" s="9"/>
      <c r="B5" s="30" t="s">
        <v>100</v>
      </c>
      <c r="C5" s="30" t="s">
        <v>101</v>
      </c>
      <c r="D5" s="31" t="s">
        <v>102</v>
      </c>
      <c r="E5" s="32" t="s">
        <v>8</v>
      </c>
      <c r="F5" s="33" t="s">
        <v>9</v>
      </c>
      <c r="G5" s="31" t="s">
        <v>0</v>
      </c>
      <c r="H5" s="33" t="s">
        <v>1</v>
      </c>
      <c r="I5" s="33" t="s">
        <v>3</v>
      </c>
    </row>
    <row r="6" spans="2:15" ht="48" customHeight="1">
      <c r="B6" s="19" t="s">
        <v>10</v>
      </c>
      <c r="C6" s="20"/>
      <c r="D6" s="17"/>
      <c r="E6" s="66" t="s">
        <v>30</v>
      </c>
      <c r="F6" s="15"/>
      <c r="G6" s="18">
        <f>G8</f>
        <v>230000</v>
      </c>
      <c r="H6" s="18">
        <f>H9</f>
        <v>3750000</v>
      </c>
      <c r="I6" s="18">
        <f>G6+H6</f>
        <v>3980000</v>
      </c>
      <c r="O6" s="2" t="s">
        <v>126</v>
      </c>
    </row>
    <row r="7" spans="2:9" ht="48" customHeight="1">
      <c r="B7" s="20" t="s">
        <v>32</v>
      </c>
      <c r="C7" s="20"/>
      <c r="D7" s="17"/>
      <c r="E7" s="66" t="s">
        <v>31</v>
      </c>
      <c r="F7" s="15"/>
      <c r="G7" s="18">
        <v>230000</v>
      </c>
      <c r="H7" s="18">
        <f>H9</f>
        <v>3750000</v>
      </c>
      <c r="I7" s="18">
        <f>G7+H7</f>
        <v>3980000</v>
      </c>
    </row>
    <row r="8" spans="2:9" ht="94.5" customHeight="1">
      <c r="B8" s="27" t="s">
        <v>11</v>
      </c>
      <c r="C8" s="28" t="s">
        <v>12</v>
      </c>
      <c r="D8" s="29" t="s">
        <v>13</v>
      </c>
      <c r="E8" s="67" t="s">
        <v>14</v>
      </c>
      <c r="F8" s="54" t="s">
        <v>27</v>
      </c>
      <c r="G8" s="56">
        <v>230000</v>
      </c>
      <c r="H8" s="57"/>
      <c r="I8" s="56">
        <f>G8+H8</f>
        <v>230000</v>
      </c>
    </row>
    <row r="9" spans="2:9" ht="94.5" customHeight="1">
      <c r="B9" s="46" t="s">
        <v>124</v>
      </c>
      <c r="C9" s="46" t="s">
        <v>47</v>
      </c>
      <c r="D9" s="47" t="s">
        <v>42</v>
      </c>
      <c r="E9" s="47" t="s">
        <v>48</v>
      </c>
      <c r="F9" s="54" t="s">
        <v>123</v>
      </c>
      <c r="G9" s="58"/>
      <c r="H9" s="58">
        <v>3750000</v>
      </c>
      <c r="I9" s="58">
        <f>G9+H9</f>
        <v>3750000</v>
      </c>
    </row>
    <row r="10" spans="2:9" ht="48" customHeight="1">
      <c r="B10" s="19" t="s">
        <v>15</v>
      </c>
      <c r="C10" s="20"/>
      <c r="D10" s="41"/>
      <c r="E10" s="68" t="s">
        <v>33</v>
      </c>
      <c r="F10" s="55"/>
      <c r="G10" s="18">
        <v>3481063</v>
      </c>
      <c r="H10" s="18">
        <f>H12+H13+H14+H15+H16+H17+H18</f>
        <v>1860494</v>
      </c>
      <c r="I10" s="18">
        <f aca="true" t="shared" si="0" ref="I10:I21">G10+H10</f>
        <v>5341557</v>
      </c>
    </row>
    <row r="11" spans="2:9" ht="48" customHeight="1">
      <c r="B11" s="20" t="s">
        <v>35</v>
      </c>
      <c r="C11" s="20"/>
      <c r="D11" s="41"/>
      <c r="E11" s="68" t="s">
        <v>34</v>
      </c>
      <c r="F11" s="55"/>
      <c r="G11" s="18">
        <f>G12+G13+G14+G15+G16+G17+G18</f>
        <v>3481063</v>
      </c>
      <c r="H11" s="18">
        <f>H12+H13+H14+H15+H16+H17+H18</f>
        <v>1860494</v>
      </c>
      <c r="I11" s="18">
        <f t="shared" si="0"/>
        <v>5341557</v>
      </c>
    </row>
    <row r="12" spans="2:9" ht="98.25" customHeight="1">
      <c r="B12" s="27" t="s">
        <v>16</v>
      </c>
      <c r="C12" s="28" t="s">
        <v>12</v>
      </c>
      <c r="D12" s="29" t="s">
        <v>13</v>
      </c>
      <c r="E12" s="67" t="s">
        <v>14</v>
      </c>
      <c r="F12" s="54" t="s">
        <v>27</v>
      </c>
      <c r="G12" s="56">
        <v>349800</v>
      </c>
      <c r="H12" s="59"/>
      <c r="I12" s="56">
        <f t="shared" si="0"/>
        <v>349800</v>
      </c>
    </row>
    <row r="13" spans="2:9" ht="98.25" customHeight="1">
      <c r="B13" s="23" t="s">
        <v>52</v>
      </c>
      <c r="C13" s="23" t="s">
        <v>53</v>
      </c>
      <c r="D13" s="24" t="s">
        <v>54</v>
      </c>
      <c r="E13" s="24" t="s">
        <v>55</v>
      </c>
      <c r="F13" s="54" t="s">
        <v>64</v>
      </c>
      <c r="G13" s="56">
        <v>198000</v>
      </c>
      <c r="H13" s="56">
        <v>769594</v>
      </c>
      <c r="I13" s="56">
        <f t="shared" si="0"/>
        <v>967594</v>
      </c>
    </row>
    <row r="14" spans="2:9" ht="98.25" customHeight="1">
      <c r="B14" s="23" t="s">
        <v>56</v>
      </c>
      <c r="C14" s="23" t="s">
        <v>57</v>
      </c>
      <c r="D14" s="24" t="s">
        <v>58</v>
      </c>
      <c r="E14" s="24" t="s">
        <v>59</v>
      </c>
      <c r="F14" s="54" t="s">
        <v>64</v>
      </c>
      <c r="G14" s="56">
        <v>1672763</v>
      </c>
      <c r="H14" s="56">
        <v>200000</v>
      </c>
      <c r="I14" s="56">
        <f t="shared" si="0"/>
        <v>1872763</v>
      </c>
    </row>
    <row r="15" spans="2:9" ht="98.25" customHeight="1">
      <c r="B15" s="25" t="s">
        <v>60</v>
      </c>
      <c r="C15" s="25" t="s">
        <v>61</v>
      </c>
      <c r="D15" s="26" t="s">
        <v>62</v>
      </c>
      <c r="E15" s="26" t="s">
        <v>63</v>
      </c>
      <c r="F15" s="54" t="s">
        <v>64</v>
      </c>
      <c r="G15" s="56">
        <v>690500</v>
      </c>
      <c r="H15" s="56"/>
      <c r="I15" s="56">
        <f t="shared" si="0"/>
        <v>690500</v>
      </c>
    </row>
    <row r="16" spans="2:9" ht="98.25" customHeight="1">
      <c r="B16" s="23" t="s">
        <v>49</v>
      </c>
      <c r="C16" s="23" t="s">
        <v>50</v>
      </c>
      <c r="D16" s="24" t="s">
        <v>13</v>
      </c>
      <c r="E16" s="24" t="s">
        <v>51</v>
      </c>
      <c r="F16" s="54" t="s">
        <v>64</v>
      </c>
      <c r="G16" s="56"/>
      <c r="H16" s="56">
        <v>440900</v>
      </c>
      <c r="I16" s="56">
        <f t="shared" si="0"/>
        <v>440900</v>
      </c>
    </row>
    <row r="17" spans="2:9" ht="98.25" customHeight="1">
      <c r="B17" s="25" t="s">
        <v>40</v>
      </c>
      <c r="C17" s="25" t="s">
        <v>41</v>
      </c>
      <c r="D17" s="26" t="s">
        <v>42</v>
      </c>
      <c r="E17" s="26" t="s">
        <v>43</v>
      </c>
      <c r="F17" s="54" t="s">
        <v>123</v>
      </c>
      <c r="G17" s="25">
        <v>370000</v>
      </c>
      <c r="H17" s="26">
        <v>230000</v>
      </c>
      <c r="I17" s="26">
        <f t="shared" si="0"/>
        <v>600000</v>
      </c>
    </row>
    <row r="18" spans="2:9" ht="98.25" customHeight="1">
      <c r="B18" s="25" t="s">
        <v>44</v>
      </c>
      <c r="C18" s="25" t="s">
        <v>45</v>
      </c>
      <c r="D18" s="26" t="s">
        <v>42</v>
      </c>
      <c r="E18" s="26" t="s">
        <v>46</v>
      </c>
      <c r="F18" s="54" t="s">
        <v>123</v>
      </c>
      <c r="G18" s="25">
        <v>200000</v>
      </c>
      <c r="H18" s="26">
        <v>220000</v>
      </c>
      <c r="I18" s="26">
        <f t="shared" si="0"/>
        <v>420000</v>
      </c>
    </row>
    <row r="19" spans="2:9" ht="43.5" customHeight="1">
      <c r="B19" s="21" t="s">
        <v>84</v>
      </c>
      <c r="C19" s="39"/>
      <c r="D19" s="40"/>
      <c r="E19" s="69" t="s">
        <v>85</v>
      </c>
      <c r="F19" s="48"/>
      <c r="G19" s="49">
        <f>G21+G22+G23+G24+G25+G26+G27+G28+G29</f>
        <v>33201652</v>
      </c>
      <c r="H19" s="49">
        <f>H21+H22+H23+H24+H25+H26+H27+H28+H29</f>
        <v>4744330</v>
      </c>
      <c r="I19" s="60">
        <f t="shared" si="0"/>
        <v>37945982</v>
      </c>
    </row>
    <row r="20" spans="2:9" ht="72.75" customHeight="1">
      <c r="B20" s="21" t="s">
        <v>86</v>
      </c>
      <c r="C20" s="39"/>
      <c r="D20" s="40"/>
      <c r="E20" s="69" t="s">
        <v>87</v>
      </c>
      <c r="F20" s="48"/>
      <c r="G20" s="49">
        <f>G21+G22+G23+G24+G25+G26+G27+G28+G29</f>
        <v>33201652</v>
      </c>
      <c r="H20" s="49">
        <f>H21+H22+H23+H24+H25+H26+H27+H28+H29</f>
        <v>4744330</v>
      </c>
      <c r="I20" s="60">
        <f t="shared" si="0"/>
        <v>37945982</v>
      </c>
    </row>
    <row r="21" spans="2:9" ht="98.25" customHeight="1">
      <c r="B21" s="23" t="s">
        <v>88</v>
      </c>
      <c r="C21" s="23" t="s">
        <v>65</v>
      </c>
      <c r="D21" s="24" t="s">
        <v>66</v>
      </c>
      <c r="E21" s="24" t="s">
        <v>67</v>
      </c>
      <c r="F21" s="54" t="s">
        <v>68</v>
      </c>
      <c r="G21" s="56">
        <f>20790110+502213+6111500+1344500+800000+5800+12000+6000+5000+9966+30453+10000+20000+8475+5000+74778</f>
        <v>29735795</v>
      </c>
      <c r="H21" s="56">
        <f>2665382+15000+19000+1199994+13000+22204+10000+89000+50000</f>
        <v>4083580</v>
      </c>
      <c r="I21" s="26">
        <f t="shared" si="0"/>
        <v>33819375</v>
      </c>
    </row>
    <row r="22" spans="2:9" ht="79.5" customHeight="1">
      <c r="B22" s="23" t="s">
        <v>89</v>
      </c>
      <c r="C22" s="23" t="s">
        <v>69</v>
      </c>
      <c r="D22" s="24" t="s">
        <v>70</v>
      </c>
      <c r="E22" s="24" t="s">
        <v>71</v>
      </c>
      <c r="F22" s="54" t="s">
        <v>68</v>
      </c>
      <c r="G22" s="56">
        <f>1292000+299400</f>
        <v>1591400</v>
      </c>
      <c r="H22" s="26"/>
      <c r="I22" s="26">
        <f aca="true" t="shared" si="1" ref="I22:I29">G22+H22</f>
        <v>1591400</v>
      </c>
    </row>
    <row r="23" spans="2:9" ht="78" customHeight="1">
      <c r="B23" s="23" t="s">
        <v>90</v>
      </c>
      <c r="C23" s="23" t="s">
        <v>72</v>
      </c>
      <c r="D23" s="24" t="s">
        <v>73</v>
      </c>
      <c r="E23" s="24" t="s">
        <v>74</v>
      </c>
      <c r="F23" s="54" t="s">
        <v>68</v>
      </c>
      <c r="G23" s="56">
        <f>220114+48425</f>
        <v>268539</v>
      </c>
      <c r="H23" s="26"/>
      <c r="I23" s="26">
        <f t="shared" si="1"/>
        <v>268539</v>
      </c>
    </row>
    <row r="24" spans="2:9" ht="83.25" customHeight="1">
      <c r="B24" s="23" t="s">
        <v>91</v>
      </c>
      <c r="C24" s="23" t="s">
        <v>75</v>
      </c>
      <c r="D24" s="24" t="s">
        <v>73</v>
      </c>
      <c r="E24" s="24" t="s">
        <v>76</v>
      </c>
      <c r="F24" s="54" t="s">
        <v>68</v>
      </c>
      <c r="G24" s="25">
        <v>151470</v>
      </c>
      <c r="H24" s="26"/>
      <c r="I24" s="26">
        <f t="shared" si="1"/>
        <v>151470</v>
      </c>
    </row>
    <row r="25" spans="2:9" ht="98.25" customHeight="1">
      <c r="B25" s="23" t="s">
        <v>92</v>
      </c>
      <c r="C25" s="23" t="s">
        <v>77</v>
      </c>
      <c r="D25" s="24" t="s">
        <v>73</v>
      </c>
      <c r="E25" s="24" t="s">
        <v>78</v>
      </c>
      <c r="F25" s="54" t="s">
        <v>68</v>
      </c>
      <c r="G25" s="25">
        <v>299238</v>
      </c>
      <c r="H25" s="26"/>
      <c r="I25" s="26">
        <f t="shared" si="1"/>
        <v>299238</v>
      </c>
    </row>
    <row r="26" spans="2:9" ht="98.25" customHeight="1">
      <c r="B26" s="23" t="s">
        <v>93</v>
      </c>
      <c r="C26" s="23" t="s">
        <v>79</v>
      </c>
      <c r="D26" s="24" t="s">
        <v>73</v>
      </c>
      <c r="E26" s="24" t="s">
        <v>80</v>
      </c>
      <c r="F26" s="54" t="s">
        <v>68</v>
      </c>
      <c r="G26" s="25">
        <v>321600</v>
      </c>
      <c r="H26" s="26">
        <v>12500</v>
      </c>
      <c r="I26" s="26">
        <f t="shared" si="1"/>
        <v>334100</v>
      </c>
    </row>
    <row r="27" spans="2:9" ht="98.25" customHeight="1">
      <c r="B27" s="23" t="s">
        <v>94</v>
      </c>
      <c r="C27" s="23" t="s">
        <v>81</v>
      </c>
      <c r="D27" s="24" t="s">
        <v>73</v>
      </c>
      <c r="E27" s="24" t="s">
        <v>95</v>
      </c>
      <c r="F27" s="54" t="s">
        <v>68</v>
      </c>
      <c r="G27" s="25">
        <v>16290</v>
      </c>
      <c r="H27" s="26"/>
      <c r="I27" s="26">
        <f t="shared" si="1"/>
        <v>16290</v>
      </c>
    </row>
    <row r="28" spans="2:9" ht="98.25" customHeight="1">
      <c r="B28" s="23" t="s">
        <v>96</v>
      </c>
      <c r="C28" s="23" t="s">
        <v>82</v>
      </c>
      <c r="D28" s="24" t="s">
        <v>66</v>
      </c>
      <c r="E28" s="24" t="s">
        <v>83</v>
      </c>
      <c r="F28" s="54" t="s">
        <v>68</v>
      </c>
      <c r="G28" s="25"/>
      <c r="H28" s="26">
        <v>648250</v>
      </c>
      <c r="I28" s="26">
        <f t="shared" si="1"/>
        <v>648250</v>
      </c>
    </row>
    <row r="29" spans="2:9" ht="98.25" customHeight="1">
      <c r="B29" s="25" t="s">
        <v>97</v>
      </c>
      <c r="C29" s="25" t="s">
        <v>98</v>
      </c>
      <c r="D29" s="26" t="s">
        <v>25</v>
      </c>
      <c r="E29" s="26" t="s">
        <v>99</v>
      </c>
      <c r="F29" s="54" t="s">
        <v>68</v>
      </c>
      <c r="G29" s="25">
        <v>817320</v>
      </c>
      <c r="H29" s="26"/>
      <c r="I29" s="26">
        <f t="shared" si="1"/>
        <v>817320</v>
      </c>
    </row>
    <row r="30" spans="1:9" s="42" customFormat="1" ht="48" customHeight="1">
      <c r="A30" s="1"/>
      <c r="B30" s="19" t="s">
        <v>17</v>
      </c>
      <c r="C30" s="20"/>
      <c r="D30" s="41"/>
      <c r="E30" s="70" t="s">
        <v>36</v>
      </c>
      <c r="F30" s="55"/>
      <c r="G30" s="18">
        <f>G32+G33</f>
        <v>129167</v>
      </c>
      <c r="H30" s="18">
        <f>H32+H33</f>
        <v>78000</v>
      </c>
      <c r="I30" s="18">
        <f>G30+H30</f>
        <v>207167</v>
      </c>
    </row>
    <row r="31" spans="1:9" s="42" customFormat="1" ht="48" customHeight="1">
      <c r="A31" s="1"/>
      <c r="B31" s="19">
        <v>1510000</v>
      </c>
      <c r="C31" s="20"/>
      <c r="D31" s="41"/>
      <c r="E31" s="70" t="s">
        <v>37</v>
      </c>
      <c r="F31" s="55"/>
      <c r="G31" s="18">
        <f>G32+G33</f>
        <v>129167</v>
      </c>
      <c r="H31" s="18">
        <f>H32+H33</f>
        <v>78000</v>
      </c>
      <c r="I31" s="18">
        <f>G31+H31</f>
        <v>207167</v>
      </c>
    </row>
    <row r="32" spans="1:9" s="42" customFormat="1" ht="52.5" customHeight="1">
      <c r="A32" s="1"/>
      <c r="B32" s="34" t="s">
        <v>18</v>
      </c>
      <c r="C32" s="35" t="s">
        <v>19</v>
      </c>
      <c r="D32" s="36" t="s">
        <v>20</v>
      </c>
      <c r="E32" s="71" t="s">
        <v>21</v>
      </c>
      <c r="F32" s="54" t="s">
        <v>29</v>
      </c>
      <c r="G32" s="56">
        <v>129167</v>
      </c>
      <c r="H32" s="59"/>
      <c r="I32" s="56">
        <v>129167</v>
      </c>
    </row>
    <row r="33" spans="1:9" s="42" customFormat="1" ht="65.25" customHeight="1">
      <c r="A33" s="1"/>
      <c r="B33" s="43" t="s">
        <v>103</v>
      </c>
      <c r="C33" s="43" t="s">
        <v>104</v>
      </c>
      <c r="D33" s="44" t="s">
        <v>65</v>
      </c>
      <c r="E33" s="44" t="s">
        <v>105</v>
      </c>
      <c r="F33" s="54" t="s">
        <v>29</v>
      </c>
      <c r="G33" s="56"/>
      <c r="H33" s="56">
        <v>78000</v>
      </c>
      <c r="I33" s="56">
        <f>G33+H33</f>
        <v>78000</v>
      </c>
    </row>
    <row r="34" spans="1:9" s="42" customFormat="1" ht="48" customHeight="1">
      <c r="A34" s="1"/>
      <c r="B34" s="19" t="s">
        <v>22</v>
      </c>
      <c r="C34" s="20"/>
      <c r="D34" s="41"/>
      <c r="E34" s="72" t="s">
        <v>38</v>
      </c>
      <c r="F34" s="55"/>
      <c r="G34" s="18">
        <f>G36</f>
        <v>347710</v>
      </c>
      <c r="H34" s="18"/>
      <c r="I34" s="18">
        <f>I36</f>
        <v>347710</v>
      </c>
    </row>
    <row r="35" spans="1:9" s="42" customFormat="1" ht="48" customHeight="1">
      <c r="A35" s="1"/>
      <c r="B35" s="19">
        <v>1110000</v>
      </c>
      <c r="C35" s="20"/>
      <c r="D35" s="41"/>
      <c r="E35" s="72" t="s">
        <v>39</v>
      </c>
      <c r="F35" s="55"/>
      <c r="G35" s="18">
        <v>347710</v>
      </c>
      <c r="H35" s="18"/>
      <c r="I35" s="18">
        <v>347710</v>
      </c>
    </row>
    <row r="36" spans="1:9" s="42" customFormat="1" ht="48" customHeight="1">
      <c r="A36" s="1"/>
      <c r="B36" s="34" t="s">
        <v>23</v>
      </c>
      <c r="C36" s="35" t="s">
        <v>24</v>
      </c>
      <c r="D36" s="36" t="s">
        <v>25</v>
      </c>
      <c r="E36" s="71" t="s">
        <v>26</v>
      </c>
      <c r="F36" s="54" t="s">
        <v>28</v>
      </c>
      <c r="G36" s="58">
        <v>347710</v>
      </c>
      <c r="H36" s="61"/>
      <c r="I36" s="58">
        <v>347710</v>
      </c>
    </row>
    <row r="37" spans="2:9" ht="48" customHeight="1">
      <c r="B37" s="21" t="s">
        <v>114</v>
      </c>
      <c r="C37" s="39"/>
      <c r="D37" s="40"/>
      <c r="E37" s="73" t="s">
        <v>115</v>
      </c>
      <c r="F37" s="54"/>
      <c r="G37" s="56"/>
      <c r="H37" s="18">
        <f>H38</f>
        <v>20000</v>
      </c>
      <c r="I37" s="18">
        <f aca="true" t="shared" si="2" ref="I37:I43">G37+H37</f>
        <v>20000</v>
      </c>
    </row>
    <row r="38" spans="2:9" ht="48" customHeight="1">
      <c r="B38" s="21" t="s">
        <v>116</v>
      </c>
      <c r="C38" s="39"/>
      <c r="D38" s="40"/>
      <c r="E38" s="73" t="s">
        <v>117</v>
      </c>
      <c r="F38" s="54"/>
      <c r="G38" s="56"/>
      <c r="H38" s="18">
        <f>H39</f>
        <v>20000</v>
      </c>
      <c r="I38" s="18">
        <f t="shared" si="2"/>
        <v>20000</v>
      </c>
    </row>
    <row r="39" spans="2:9" ht="48" customHeight="1">
      <c r="B39" s="23" t="s">
        <v>118</v>
      </c>
      <c r="C39" s="23" t="s">
        <v>119</v>
      </c>
      <c r="D39" s="24" t="s">
        <v>120</v>
      </c>
      <c r="E39" s="24" t="s">
        <v>121</v>
      </c>
      <c r="F39" s="54" t="s">
        <v>122</v>
      </c>
      <c r="G39" s="56"/>
      <c r="H39" s="56">
        <v>20000</v>
      </c>
      <c r="I39" s="56">
        <f t="shared" si="2"/>
        <v>20000</v>
      </c>
    </row>
    <row r="40" spans="2:9" ht="48" customHeight="1">
      <c r="B40" s="21" t="s">
        <v>106</v>
      </c>
      <c r="C40" s="39"/>
      <c r="D40" s="40"/>
      <c r="E40" s="74" t="s">
        <v>107</v>
      </c>
      <c r="F40" s="54"/>
      <c r="G40" s="18">
        <f>G42</f>
        <v>263500</v>
      </c>
      <c r="H40" s="18">
        <f>H42</f>
        <v>145000</v>
      </c>
      <c r="I40" s="18">
        <f t="shared" si="2"/>
        <v>408500</v>
      </c>
    </row>
    <row r="41" spans="2:9" ht="48" customHeight="1">
      <c r="B41" s="21" t="s">
        <v>108</v>
      </c>
      <c r="C41" s="39"/>
      <c r="D41" s="40"/>
      <c r="E41" s="74" t="s">
        <v>109</v>
      </c>
      <c r="F41" s="54"/>
      <c r="G41" s="18">
        <f>G42</f>
        <v>263500</v>
      </c>
      <c r="H41" s="18">
        <f>H42</f>
        <v>145000</v>
      </c>
      <c r="I41" s="18">
        <f t="shared" si="2"/>
        <v>408500</v>
      </c>
    </row>
    <row r="42" spans="2:9" ht="48" customHeight="1">
      <c r="B42" s="21" t="s">
        <v>110</v>
      </c>
      <c r="C42" s="21" t="s">
        <v>111</v>
      </c>
      <c r="D42" s="22" t="s">
        <v>112</v>
      </c>
      <c r="E42" s="22" t="s">
        <v>113</v>
      </c>
      <c r="F42" s="54" t="s">
        <v>29</v>
      </c>
      <c r="G42" s="56">
        <v>263500</v>
      </c>
      <c r="H42" s="56">
        <v>145000</v>
      </c>
      <c r="I42" s="56">
        <f t="shared" si="2"/>
        <v>408500</v>
      </c>
    </row>
    <row r="43" spans="2:13" ht="33.75" customHeight="1">
      <c r="B43" s="37"/>
      <c r="C43" s="37"/>
      <c r="D43" s="37"/>
      <c r="E43" s="16" t="s">
        <v>2</v>
      </c>
      <c r="F43" s="38"/>
      <c r="G43" s="18">
        <f>G40+G37+G34+G30+G19+G10+G6</f>
        <v>37653092</v>
      </c>
      <c r="H43" s="18">
        <f>H40+H37+H34+H30+H19+H10+H6</f>
        <v>10597824</v>
      </c>
      <c r="I43" s="18">
        <f t="shared" si="2"/>
        <v>48250916</v>
      </c>
      <c r="L43" s="45"/>
      <c r="M43" s="45"/>
    </row>
    <row r="44" spans="2:9" ht="33.75" customHeight="1">
      <c r="B44" s="50" t="s">
        <v>4</v>
      </c>
      <c r="C44" s="50"/>
      <c r="D44" s="50"/>
      <c r="E44" s="51"/>
      <c r="F44" s="52"/>
      <c r="G44" s="52"/>
      <c r="H44" s="52"/>
      <c r="I44" s="52"/>
    </row>
    <row r="45" spans="2:9" ht="20.25">
      <c r="B45" s="50" t="s">
        <v>5</v>
      </c>
      <c r="C45" s="50"/>
      <c r="D45" s="50"/>
      <c r="E45" s="53"/>
      <c r="F45" s="53"/>
      <c r="G45" s="65" t="s">
        <v>6</v>
      </c>
      <c r="H45" s="65"/>
      <c r="I45" s="65"/>
    </row>
    <row r="46" spans="2:17" ht="19.5" customHeight="1">
      <c r="B46" s="62"/>
      <c r="C46" s="62"/>
      <c r="D46" s="62"/>
      <c r="E46" s="62"/>
      <c r="F46" s="62"/>
      <c r="G46" s="62"/>
      <c r="H46" s="62"/>
      <c r="I46" s="62"/>
      <c r="J46" s="12"/>
      <c r="K46" s="12"/>
      <c r="L46" s="12"/>
      <c r="M46" s="12"/>
      <c r="N46" s="12"/>
      <c r="O46" s="12"/>
      <c r="P46" s="12"/>
      <c r="Q46" s="12"/>
    </row>
    <row r="47" ht="16.5">
      <c r="E47" s="14"/>
    </row>
  </sheetData>
  <sheetProtection/>
  <mergeCells count="5">
    <mergeCell ref="B46:I46"/>
    <mergeCell ref="B1:I1"/>
    <mergeCell ref="B3:I3"/>
    <mergeCell ref="G45:I45"/>
    <mergeCell ref="G2:I2"/>
  </mergeCells>
  <printOptions horizontalCentered="1"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2" r:id="rId1"/>
  <headerFooter alignWithMargins="0">
    <oddFooter>&amp;R&amp;P</oddFooter>
  </headerFooter>
  <colBreaks count="1" manualBreakCount="1">
    <brk id="9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2017-02-27T08:36:04Z</cp:lastPrinted>
  <dcterms:created xsi:type="dcterms:W3CDTF">2014-01-17T10:52:16Z</dcterms:created>
  <dcterms:modified xsi:type="dcterms:W3CDTF">2017-02-27T08:36:46Z</dcterms:modified>
  <cp:category/>
  <cp:version/>
  <cp:contentType/>
  <cp:contentStatus/>
</cp:coreProperties>
</file>