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5" windowHeight="10680" activeTab="0"/>
  </bookViews>
  <sheets>
    <sheet name="Лист1" sheetId="1" r:id="rId1"/>
  </sheets>
  <definedNames/>
  <calcPr fullCalcOnLoad="1"/>
</workbook>
</file>

<file path=xl/sharedStrings.xml><?xml version="1.0" encoding="utf-8"?>
<sst xmlns="http://schemas.openxmlformats.org/spreadsheetml/2006/main" count="398" uniqueCount="334">
  <si>
    <t>РОЗПОДІЛ</t>
  </si>
  <si>
    <t>(грн.)</t>
  </si>
  <si>
    <t>Код програмної класифікації видатків та кредитування місцевих бюджетів1</t>
  </si>
  <si>
    <t>Код ТПКВКМБ / ТКВКБМС2</t>
  </si>
  <si>
    <t>Код ФКВКБ3</t>
  </si>
  <si>
    <t>Найменування головного розпорядника, відповідального виконавця, бюджетної програми або напряму видатків згідно з типовою відомчою / ТПКВКМБ / ТКВКБМС</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</si>
  <si>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</si>
  <si>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</si>
  <si>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</si>
  <si>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</si>
  <si>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</si>
  <si>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</si>
  <si>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</si>
  <si>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</si>
  <si>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</si>
  <si>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</si>
  <si>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0100000</t>
  </si>
  <si>
    <t>0110000</t>
  </si>
  <si>
    <t>0110170</t>
  </si>
  <si>
    <t>0111</t>
  </si>
  <si>
    <t>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</si>
  <si>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</si>
  <si>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0117420</t>
  </si>
  <si>
    <t>0490</t>
  </si>
  <si>
    <t>7420</t>
  </si>
  <si>
    <t>Програма стабілізації та соціально-економічного розвитку територій</t>
  </si>
  <si>
    <t>0300000</t>
  </si>
  <si>
    <t>0310000</t>
  </si>
  <si>
    <t>0312010</t>
  </si>
  <si>
    <t>0731</t>
  </si>
  <si>
    <t>2010</t>
  </si>
  <si>
    <t>Багатопрофільна стаціонарна медична допомога населенню</t>
  </si>
  <si>
    <t>0312180</t>
  </si>
  <si>
    <t>0726</t>
  </si>
  <si>
    <t>2180</t>
  </si>
  <si>
    <t>Первинна медична допомога населенню</t>
  </si>
  <si>
    <t>0312210</t>
  </si>
  <si>
    <t>2210</t>
  </si>
  <si>
    <t>Програми і централізовані заходи у галузі охорони здоров`я</t>
  </si>
  <si>
    <t>0312214</t>
  </si>
  <si>
    <t>0763</t>
  </si>
  <si>
    <t>2214</t>
  </si>
  <si>
    <t>Забезпечення централізованих заходів з лікування хворих на цукровий та нецукровий діабет</t>
  </si>
  <si>
    <t>0316050</t>
  </si>
  <si>
    <t>6050</t>
  </si>
  <si>
    <t>Фінансова підтримка об`єктів комунального господарства</t>
  </si>
  <si>
    <t>0316051</t>
  </si>
  <si>
    <t>0620</t>
  </si>
  <si>
    <t>6051</t>
  </si>
  <si>
    <t>Забезпечення функціонування теплових мереж</t>
  </si>
  <si>
    <t>0316052</t>
  </si>
  <si>
    <t>6052</t>
  </si>
  <si>
    <t>Забезпечення функціонування водопровідно-каналізаційного господарства</t>
  </si>
  <si>
    <t>0316130</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</si>
  <si>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</si>
  <si>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</si>
  <si>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0316310</t>
  </si>
  <si>
    <t>6310</t>
  </si>
  <si>
    <t>Реалізація заходів щодо інвестиційного розвитку території</t>
  </si>
  <si>
    <t>0317420</t>
  </si>
  <si>
    <t>1000000</t>
  </si>
  <si>
    <t>1010000</t>
  </si>
  <si>
    <t>1011020</t>
  </si>
  <si>
    <t>0921</t>
  </si>
  <si>
    <t>1020</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</si>
  <si>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</si>
  <si>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1011090</t>
  </si>
  <si>
    <t>0960</t>
  </si>
  <si>
    <t>1090</t>
  </si>
  <si>
    <t>Надання позашкільної освіти позашкільними закладами освіти, заходи із позашкільної роботи з дітьми</t>
  </si>
  <si>
    <t>1011170</t>
  </si>
  <si>
    <t>0990</t>
  </si>
  <si>
    <t>1170</t>
  </si>
  <si>
    <t>Методичне забезпечення діяльності навчальних закладів та інші заходи в галузі освіти</t>
  </si>
  <si>
    <t>1011190</t>
  </si>
  <si>
    <t>1190</t>
  </si>
  <si>
    <t>Централізоване ведення бухгалтерського обліку</t>
  </si>
  <si>
    <t>1011200</t>
  </si>
  <si>
    <t>1200</t>
  </si>
  <si>
    <t>Здійснення централізованого господарського обслуговування</t>
  </si>
  <si>
    <t>1011210</t>
  </si>
  <si>
    <t>1210</t>
  </si>
  <si>
    <t>Утримання інших закладів освіти</t>
  </si>
  <si>
    <t>1011220</t>
  </si>
  <si>
    <t>1220</t>
  </si>
  <si>
    <t>Інші освітні програми </t>
  </si>
  <si>
    <t>1011230</t>
  </si>
  <si>
    <t>1230</t>
  </si>
  <si>
    <t>Надання допомоги дітям-сиротам і дітям, позбавленим батьківського піклування, яким виповнюється 18 років</t>
  </si>
  <si>
    <t>1015030</t>
  </si>
  <si>
    <t>5030</t>
  </si>
  <si>
    <t>Розвиток дитячо-юнацького та резервного спорту</t>
  </si>
  <si>
    <t>1015031</t>
  </si>
  <si>
    <t>0810</t>
  </si>
  <si>
    <t>5031</t>
  </si>
  <si>
    <t>Утримання та навчально-тренувальна робота комунальних дитячо-юнацьких спортивних шкіл</t>
  </si>
  <si>
    <t>1016330</t>
  </si>
  <si>
    <t>6330</t>
  </si>
  <si>
    <t>Проведення невідкладних відновлювальних робіт, будівництво та реконструкція загальноосвітніх навчальних закладів</t>
  </si>
  <si>
    <t>1100000</t>
  </si>
  <si>
    <t>1110000</t>
  </si>
  <si>
    <t>1113140</t>
  </si>
  <si>
    <t>1040</t>
  </si>
  <si>
    <t>3140</t>
  </si>
  <si>
    <t>Реалізація державної політики у молодіжній сфері</t>
  </si>
  <si>
    <t>1113142</t>
  </si>
  <si>
    <t>3142</t>
  </si>
  <si>
    <t>Утримання клубів для підлітків за місцем проживання</t>
  </si>
  <si>
    <t>1113160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</si>
  <si>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</si>
  <si>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</si>
  <si>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1115010</t>
  </si>
  <si>
    <t>5010</t>
  </si>
  <si>
    <t>Проведення спортивної роботи в регіоні</t>
  </si>
  <si>
    <t>1115012</t>
  </si>
  <si>
    <t>5012</t>
  </si>
  <si>
    <t>Проведення навчально-тренувальних зборів і змагань з неолімпійських видів спорту</t>
  </si>
  <si>
    <t>1115040</t>
  </si>
  <si>
    <t>5040</t>
  </si>
  <si>
    <t>Підтримка і розвиток спортивної інфраструктури</t>
  </si>
  <si>
    <t>1115041</t>
  </si>
  <si>
    <t>5041</t>
  </si>
  <si>
    <t>Утримання комунальних спортивних споруд</t>
  </si>
  <si>
    <t>1115060</t>
  </si>
  <si>
    <t>5060</t>
  </si>
  <si>
    <t>Інші заходи з розвитку фізичної культури та спорту</t>
  </si>
  <si>
    <t>1115062</t>
  </si>
  <si>
    <t>5062</t>
  </si>
  <si>
    <t>Підтримка спорту вищих досягнень та організацій, які здійснюють фізкультурно-спортивну діяльність в регіоні</t>
  </si>
  <si>
    <t>1115063</t>
  </si>
  <si>
    <t>5063</t>
  </si>
  <si>
    <t>Забезпечення діяльності централізованої бухгалтерії</t>
  </si>
  <si>
    <t>1500000</t>
  </si>
  <si>
    <t>1510000</t>
  </si>
  <si>
    <t>1511060</t>
  </si>
  <si>
    <t>0910</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</si>
  <si>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</si>
  <si>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</si>
  <si>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</si>
  <si>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</si>
  <si>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</si>
  <si>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</si>
  <si>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1030</t>
  </si>
  <si>
    <t>3011</t>
  </si>
  <si>
    <t>1513012</t>
  </si>
  <si>
    <t>3012</t>
  </si>
  <si>
    <t>1513013</t>
  </si>
  <si>
    <t>1070</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</si>
  <si>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</si>
  <si>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</si>
  <si>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1513014</t>
  </si>
  <si>
    <t>3014</t>
  </si>
  <si>
    <t>1513015</t>
  </si>
  <si>
    <t>3015</t>
  </si>
  <si>
    <t>Надання пільг багатодітним сім`ям на житлово-комунальні послуги</t>
  </si>
  <si>
    <t>1513016</t>
  </si>
  <si>
    <t>3016</t>
  </si>
  <si>
    <t>Надання субсидій населенню для відшкодування витрат на оплату житлово-комунальних послуг</t>
  </si>
  <si>
    <t>1513020</t>
  </si>
  <si>
    <t>3020</t>
  </si>
  <si>
    <t>Надання пільг та субсидій населенню на придбання твердого та рідкого пічного побутового палива і скрапленого газу</t>
  </si>
  <si>
    <t>1513021</t>
  </si>
  <si>
    <t>3021</t>
  </si>
  <si>
    <t>1513022</t>
  </si>
  <si>
    <t>3022</t>
  </si>
  <si>
    <t>1513023</t>
  </si>
  <si>
    <t>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</si>
  <si>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</si>
  <si>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1513024</t>
  </si>
  <si>
    <t>3024</t>
  </si>
  <si>
    <t>1513025</t>
  </si>
  <si>
    <t>3025</t>
  </si>
  <si>
    <t>Надання пільг багатодітним сім`ям на придбання твердого палива та скрапленого газу</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</si>
  <si>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</si>
  <si>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</si>
  <si>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</si>
  <si>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1513030</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</si>
  <si>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</si>
  <si>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t>
  </si>
  <si>
    <t>1513034</t>
  </si>
  <si>
    <t>3034</t>
  </si>
  <si>
    <t>Надання пільг окремим категоріям громадян з оплати послуг зв`язку</t>
  </si>
  <si>
    <t>1513035</t>
  </si>
  <si>
    <t>3035</t>
  </si>
  <si>
    <t>Компенсаційні виплати на пільговий проїзд автомобільним транспортом окремим категоріям громадян</t>
  </si>
  <si>
    <t>1513040</t>
  </si>
  <si>
    <t>3040</t>
  </si>
  <si>
    <t>Надання допомоги сім`ям з дітьми, малозабезпеченим сім`ям, інвалідам з дитинства, дітям-інвалідам та тимчасової допомоги дітям</t>
  </si>
  <si>
    <t>1513041</t>
  </si>
  <si>
    <t>3041</t>
  </si>
  <si>
    <t>Надання допомоги у зв`язку з вагітністю і пологами</t>
  </si>
  <si>
    <t>1513042</t>
  </si>
  <si>
    <t>3042</t>
  </si>
  <si>
    <t>Надання допомоги на догляд за дитиною віком до трьох років</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</si>
  <si>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</si>
  <si>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</si>
  <si>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</si>
  <si>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</si>
  <si>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</si>
  <si>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</si>
  <si>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</si>
  <si>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</si>
  <si>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</si>
  <si>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1513046</t>
  </si>
  <si>
    <t>3046</t>
  </si>
  <si>
    <t>Надання тимчасової державної допомоги дітям</t>
  </si>
  <si>
    <t>1513047</t>
  </si>
  <si>
    <t>3047</t>
  </si>
  <si>
    <t>Надання допомоги при усиновленні дитини</t>
  </si>
  <si>
    <t>1513048</t>
  </si>
  <si>
    <t>3048</t>
  </si>
  <si>
    <t>Надання державної соціальної допомоги малозабезпеченим сім`ям</t>
  </si>
  <si>
    <t>1513049</t>
  </si>
  <si>
    <t>1010</t>
  </si>
  <si>
    <t>3049</t>
  </si>
  <si>
    <t>Надання державної соціальної допомоги інвалідам з дитинства та дітям-інвалідам</t>
  </si>
  <si>
    <t>1513080</t>
  </si>
  <si>
    <t>3080</t>
  </si>
  <si>
    <t>Надання допомоги на догляд за інвалідом I чи II групи внаслідок психічного розладу</t>
  </si>
  <si>
    <t>1513100</t>
  </si>
  <si>
    <t>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</si>
  <si>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</si>
  <si>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</si>
  <si>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</si>
  <si>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</si>
  <si>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1513130</t>
  </si>
  <si>
    <t>3130</t>
  </si>
  <si>
    <t>Здійснення соціальної роботи з вразливими категоріями населення</t>
  </si>
  <si>
    <t>1513131</t>
  </si>
  <si>
    <t>3131</t>
  </si>
  <si>
    <t>Центри соціальних служб для сім`ї, дітей та молоді</t>
  </si>
  <si>
    <t>1513180</t>
  </si>
  <si>
    <t>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</si>
  <si>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</si>
  <si>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1513181</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</si>
  <si>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</si>
  <si>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</si>
  <si>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1513200</t>
  </si>
  <si>
    <t>3200</t>
  </si>
  <si>
    <t>Соціальний захист ветеранів війни та праці</t>
  </si>
  <si>
    <t>1513202</t>
  </si>
  <si>
    <t>3202</t>
  </si>
  <si>
    <t>Надання фінансової підтримки громадським організаціям інвалідів і ветеранів, діяльність яких має соціальну спрямованість</t>
  </si>
  <si>
    <t>2000000</t>
  </si>
  <si>
    <t>2010000</t>
  </si>
  <si>
    <t>2013110</t>
  </si>
  <si>
    <t>3110</t>
  </si>
  <si>
    <t>Заклади і заходи з питань дітей та їх соціального захисту</t>
  </si>
  <si>
    <t>2013111</t>
  </si>
  <si>
    <t>3111</t>
  </si>
  <si>
    <t>Утримання закладів, що надають соціальні послуги дітям, які опинились у складних життєвих обставинах</t>
  </si>
  <si>
    <t>2400000</t>
  </si>
  <si>
    <t>2410000</t>
  </si>
  <si>
    <t>2414060</t>
  </si>
  <si>
    <t>0824</t>
  </si>
  <si>
    <t>4060</t>
  </si>
  <si>
    <t>Бiблiотеки</t>
  </si>
  <si>
    <t>2414070</t>
  </si>
  <si>
    <t>4070</t>
  </si>
  <si>
    <t>Музеї i виставки</t>
  </si>
  <si>
    <t>2414090</t>
  </si>
  <si>
    <t>0828</t>
  </si>
  <si>
    <t>4090</t>
  </si>
  <si>
    <t>Палаци i будинки культури, клуби та iншi заклади клубного типу</t>
  </si>
  <si>
    <t>2414100</t>
  </si>
  <si>
    <t>4100</t>
  </si>
  <si>
    <t>Школи естетичного виховання дiтей</t>
  </si>
  <si>
    <t>2414200</t>
  </si>
  <si>
    <t>0829</t>
  </si>
  <si>
    <t>4200</t>
  </si>
  <si>
    <t>Iншi культурно-освiтнi заклади та заходи</t>
  </si>
  <si>
    <t>7600000</t>
  </si>
  <si>
    <t>7610000</t>
  </si>
  <si>
    <t>7618010</t>
  </si>
  <si>
    <t>0133</t>
  </si>
  <si>
    <t>8010</t>
  </si>
  <si>
    <t>Резервний фонд</t>
  </si>
  <si>
    <t>7618120</t>
  </si>
  <si>
    <t>0180</t>
  </si>
  <si>
    <t>8120</t>
  </si>
  <si>
    <t>7618370</t>
  </si>
  <si>
    <t>8370</t>
  </si>
  <si>
    <t>Субвенція з місцевого бюджету державному бюджету на виконання програм соціально-економічного та культурного розвитку регіонів </t>
  </si>
  <si>
    <t>7618800</t>
  </si>
  <si>
    <t>8800</t>
  </si>
  <si>
    <t>Інші субвенції</t>
  </si>
  <si>
    <t xml:space="preserve"> </t>
  </si>
  <si>
    <t>Додаток 2</t>
  </si>
  <si>
    <t>до рішення районної ради</t>
  </si>
  <si>
    <t xml:space="preserve">від 23 грудня 2016 року № 326-VII </t>
  </si>
  <si>
    <t xml:space="preserve">в редакції рішення районної ради </t>
  </si>
  <si>
    <t>видатків районного бюджету на 2017 рік</t>
  </si>
  <si>
    <t>Красноградська районна рада (головний розпорядник)</t>
  </si>
  <si>
    <t>Красноградська районна рада (відповідальний виконавець)</t>
  </si>
  <si>
    <t>Красноградська районна державна адміністрація (головний розпорядник)</t>
  </si>
  <si>
    <t>Красноградська районна державна адміністрація (відповідальний виконавець)</t>
  </si>
  <si>
    <t>Охорона здоров’я</t>
  </si>
  <si>
    <t>в т.ч. за рахунок медичної субвенції з державного бюджету</t>
  </si>
  <si>
    <t>в т.ч. за рахунок додаткової дотації з державного бюджету</t>
  </si>
  <si>
    <t>в т.ч. за рахунок медичної субвенції з обласного бюджету</t>
  </si>
  <si>
    <t>Житлово-комунальне господарство</t>
  </si>
  <si>
    <t>Інші послуги, пов’язані з економічною діяльністю</t>
  </si>
  <si>
    <t>Відділ освіти районної державної адміністрації (головний розпорядник)</t>
  </si>
  <si>
    <t>Відділ освіти районної державної адміністрації (відповідальний виконавець)</t>
  </si>
  <si>
    <t>Освіта</t>
  </si>
  <si>
    <t>в т.ч. за рахунок освітньої субвенції з державного бюджету</t>
  </si>
  <si>
    <t>Фiзична культура i спорт</t>
  </si>
  <si>
    <t>Будівництво</t>
  </si>
  <si>
    <t>Сектор молоді та спорту районної державної адміністрації (головний розпорядник)</t>
  </si>
  <si>
    <t>Сектор молоді та спорту районної державної адміністрації (відповідальний виконавець)</t>
  </si>
  <si>
    <t>Соціальний захист та соціальне забезпечення</t>
  </si>
  <si>
    <t>УПСЗН районної державної адміністрації (головний розпорядник)</t>
  </si>
  <si>
    <t>УПСЗН районної державної адміністрації (відповідальний виконавець)</t>
  </si>
  <si>
    <t>Служба у справах дітей  районної державної адміністрації (головний розпорядник)</t>
  </si>
  <si>
    <t>Служба у справах дітей  районної державної адміністрації (відповідальний виконавець)</t>
  </si>
  <si>
    <t>Сектор культури і туризму  районної державної адміністрації (головний розпорядник)</t>
  </si>
  <si>
    <t>Сектор культури і туризму  районної державної адміністрації (відповідальний виконавець)</t>
  </si>
  <si>
    <t>Культура i мистецтво</t>
  </si>
  <si>
    <t>Фінансове управління  районної державної адміністрації (головний розпорядник)</t>
  </si>
  <si>
    <t>Фінансове управління  районної державної адміністрації (відповідальний виконавець)</t>
  </si>
  <si>
    <t>Видатки, не віднесені до основних груп</t>
  </si>
  <si>
    <t>Керуючий справами апарату районної ради</t>
  </si>
  <si>
    <t>В.Щепіна</t>
  </si>
  <si>
    <t xml:space="preserve">Нерозподілені кошти </t>
  </si>
  <si>
    <t>Реверсна дотація</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</si>
  <si>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те реабілітованим громадянам, які стали інвалідами внаслідок репресій або є пенсіонерами, на житлово-комунальні послуги</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</si>
  <si>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  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 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</si>
  <si>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</si>
  <si>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</si>
  <si>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</si>
  <si>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</si>
  <si>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від 24 лютого 2017 року № 368-VII</t>
  </si>
  <si>
    <t>(XVI позачергова сесія VII скликання),</t>
  </si>
  <si>
    <t>(ХІХ позачерговасесія VІІ скликання)</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</si>
</sst>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23">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b/>
      <sz val="10"/>
      <color indexed="8"/>
      <name val="Calibri"/>
      <family val="2"/>
    </font>
    <font>
      <sz val="10"/>
      <color indexed="9"/>
      <name val="Calibri"/>
      <family val="2"/>
    </font>
    <font>
      <sz val="10"/>
      <name val="Arial Cyr"/>
      <family val="0"/>
    </font>
    <font>
      <i/>
      <sz val="10"/>
      <name val="Calibri"/>
      <family val="2"/>
    </font>
    <font>
      <b/>
      <sz val="10"/>
      <name val="Calibri"/>
      <family val="2"/>
    </font>
    <font>
      <sz val="8"/>
      <name val="Calibri"/>
      <family val="2"/>
    </font>
    <font>
      <b/>
      <sz val="14"/>
      <color indexed="8"/>
      <name val="Calibri"/>
      <family val="2"/>
    </font>
    <font>
      <sz val="14"/>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15" fillId="0" borderId="6" applyNumberFormat="0" applyFill="0" applyAlignment="0" applyProtection="0"/>
    <xf numFmtId="0" fontId="12" fillId="21" borderId="7" applyNumberFormat="0" applyAlignment="0" applyProtection="0"/>
    <xf numFmtId="0" fontId="1" fillId="0" borderId="0" applyNumberFormat="0" applyFill="0" applyBorder="0" applyAlignment="0" applyProtection="0"/>
    <xf numFmtId="0" fontId="7" fillId="22" borderId="0" applyNumberFormat="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6" fillId="3" borderId="0" applyNumberFormat="0" applyBorder="0" applyAlignment="0" applyProtection="0"/>
    <xf numFmtId="0" fontId="1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1" fillId="0" borderId="9" applyNumberFormat="0" applyFill="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4" borderId="0" applyNumberFormat="0" applyBorder="0" applyAlignment="0" applyProtection="0"/>
  </cellStyleXfs>
  <cellXfs count="41">
    <xf numFmtId="0" fontId="0" fillId="0" borderId="0" xfId="0" applyAlignment="1">
      <alignment/>
    </xf>
    <xf numFmtId="0" fontId="0" fillId="0" borderId="0" xfId="0" applyFont="1" applyFill="1" applyAlignment="1">
      <alignment horizontal="right"/>
    </xf>
    <xf numFmtId="2" fontId="0" fillId="0" borderId="10" xfId="0" applyNumberFormat="1" applyFont="1" applyFill="1" applyBorder="1" applyAlignment="1">
      <alignment vertical="center" wrapText="1"/>
    </xf>
    <xf numFmtId="0" fontId="15" fillId="0" borderId="10" xfId="0" applyFont="1" applyFill="1" applyBorder="1" applyAlignment="1" quotePrefix="1">
      <alignment horizontal="center" vertical="center" wrapText="1"/>
    </xf>
    <xf numFmtId="0" fontId="15" fillId="0" borderId="10" xfId="0" applyFont="1" applyFill="1" applyBorder="1" applyAlignment="1">
      <alignment horizontal="center" vertical="center" wrapText="1"/>
    </xf>
    <xf numFmtId="2" fontId="15" fillId="0" borderId="10" xfId="0" applyNumberFormat="1" applyFont="1" applyFill="1" applyBorder="1" applyAlignment="1">
      <alignment horizontal="center" vertical="center" wrapText="1"/>
    </xf>
    <xf numFmtId="2" fontId="15" fillId="0" borderId="10" xfId="0" applyNumberFormat="1" applyFont="1" applyFill="1" applyBorder="1" applyAlignment="1">
      <alignment vertical="center" wrapText="1"/>
    </xf>
    <xf numFmtId="2" fontId="15" fillId="0" borderId="10" xfId="0" applyNumberFormat="1" applyFont="1" applyFill="1" applyBorder="1" applyAlignment="1" quotePrefix="1">
      <alignment horizontal="center" vertical="center" wrapText="1"/>
    </xf>
    <xf numFmtId="2" fontId="15" fillId="0" borderId="10" xfId="0" applyNumberFormat="1" applyFont="1" applyFill="1" applyBorder="1" applyAlignment="1" quotePrefix="1">
      <alignment vertical="center" wrapText="1"/>
    </xf>
    <xf numFmtId="0" fontId="0" fillId="0" borderId="0" xfId="0" applyFont="1" applyFill="1" applyAlignment="1">
      <alignment/>
    </xf>
    <xf numFmtId="0" fontId="0" fillId="0" borderId="10" xfId="0" applyFont="1" applyFill="1" applyBorder="1" applyAlignment="1">
      <alignment horizontal="center" vertical="center" wrapText="1"/>
    </xf>
    <xf numFmtId="2" fontId="15" fillId="0" borderId="10" xfId="0" applyNumberFormat="1" applyFont="1" applyFill="1" applyBorder="1" applyAlignment="1">
      <alignment vertical="center" wrapText="1"/>
    </xf>
    <xf numFmtId="2" fontId="19" fillId="0" borderId="10" xfId="58" applyNumberFormat="1" applyFont="1" applyFill="1" applyBorder="1" applyAlignment="1">
      <alignment vertical="center" wrapText="1"/>
      <protection/>
    </xf>
    <xf numFmtId="2" fontId="19" fillId="0" borderId="11" xfId="58" applyNumberFormat="1" applyFont="1" applyFill="1" applyBorder="1" applyAlignment="1">
      <alignment vertical="center" wrapText="1"/>
      <protection/>
    </xf>
    <xf numFmtId="2" fontId="19" fillId="0" borderId="12" xfId="56" applyNumberFormat="1" applyFont="1" applyFill="1" applyBorder="1" applyAlignment="1">
      <alignment vertical="center" wrapText="1"/>
      <protection/>
    </xf>
    <xf numFmtId="0" fontId="0" fillId="0" borderId="10" xfId="0" applyFont="1" applyFill="1" applyBorder="1" applyAlignment="1" quotePrefix="1">
      <alignment horizontal="center" vertical="center" wrapText="1"/>
    </xf>
    <xf numFmtId="2" fontId="0" fillId="0" borderId="10" xfId="0" applyNumberFormat="1" applyFont="1" applyFill="1" applyBorder="1" applyAlignment="1" quotePrefix="1">
      <alignment horizontal="center" vertical="center" wrapText="1"/>
    </xf>
    <xf numFmtId="2" fontId="0" fillId="0" borderId="10" xfId="0" applyNumberFormat="1" applyFont="1" applyFill="1" applyBorder="1" applyAlignment="1" quotePrefix="1">
      <alignment vertical="center" wrapText="1"/>
    </xf>
    <xf numFmtId="2" fontId="19" fillId="0" borderId="10" xfId="59" applyNumberFormat="1" applyFont="1" applyFill="1" applyBorder="1" applyAlignment="1">
      <alignment vertical="center" wrapText="1"/>
      <protection/>
    </xf>
    <xf numFmtId="2" fontId="19" fillId="0" borderId="10" xfId="57" applyNumberFormat="1" applyFont="1" applyFill="1" applyBorder="1" applyAlignment="1">
      <alignment vertical="center" wrapText="1"/>
      <protection/>
    </xf>
    <xf numFmtId="0" fontId="15" fillId="0" borderId="10" xfId="0" applyFont="1" applyFill="1" applyBorder="1" applyAlignment="1">
      <alignment/>
    </xf>
    <xf numFmtId="2" fontId="19" fillId="0" borderId="10" xfId="60" applyNumberFormat="1" applyFont="1" applyFill="1" applyBorder="1" applyAlignment="1">
      <alignment vertical="center" wrapText="1"/>
      <protection/>
    </xf>
    <xf numFmtId="2" fontId="19" fillId="0" borderId="10" xfId="61" applyNumberFormat="1" applyFont="1" applyFill="1" applyBorder="1" applyAlignment="1">
      <alignment vertical="center" wrapText="1"/>
      <protection/>
    </xf>
    <xf numFmtId="0" fontId="15" fillId="0" borderId="10" xfId="0" applyFont="1" applyFill="1" applyBorder="1" applyAlignment="1">
      <alignment wrapText="1"/>
    </xf>
    <xf numFmtId="2" fontId="19" fillId="0" borderId="10" xfId="62" applyNumberFormat="1" applyFont="1" applyFill="1" applyBorder="1" applyAlignment="1">
      <alignment vertical="center" wrapText="1"/>
      <protection/>
    </xf>
    <xf numFmtId="2" fontId="19" fillId="0" borderId="10" xfId="52" applyNumberFormat="1" applyFont="1" applyFill="1" applyBorder="1" applyAlignment="1">
      <alignment vertical="center" wrapText="1"/>
      <protection/>
    </xf>
    <xf numFmtId="0" fontId="15" fillId="0" borderId="0" xfId="0" applyFont="1" applyFill="1" applyAlignment="1">
      <alignment/>
    </xf>
    <xf numFmtId="2" fontId="19" fillId="0" borderId="10" xfId="53" applyNumberFormat="1" applyFont="1" applyFill="1" applyBorder="1" applyAlignment="1">
      <alignment vertical="center" wrapText="1"/>
      <protection/>
    </xf>
    <xf numFmtId="2" fontId="19" fillId="0" borderId="10" xfId="55" applyNumberFormat="1" applyFont="1" applyFill="1" applyBorder="1" applyAlignment="1">
      <alignment vertical="center" wrapText="1"/>
      <protection/>
    </xf>
    <xf numFmtId="0" fontId="19" fillId="0" borderId="0" xfId="54" applyFont="1" applyFill="1">
      <alignment/>
      <protection/>
    </xf>
    <xf numFmtId="2" fontId="0" fillId="0" borderId="0" xfId="0" applyNumberFormat="1" applyFont="1" applyFill="1" applyAlignment="1">
      <alignment/>
    </xf>
    <xf numFmtId="2" fontId="0" fillId="0" borderId="10" xfId="0" applyNumberFormat="1" applyFill="1" applyBorder="1" applyAlignment="1" quotePrefix="1">
      <alignment vertical="center" wrapText="1"/>
    </xf>
    <xf numFmtId="0" fontId="0" fillId="0" borderId="0" xfId="0" applyFont="1" applyAlignment="1">
      <alignment vertical="top" wrapText="1"/>
    </xf>
    <xf numFmtId="0" fontId="0" fillId="0" borderId="10" xfId="0" applyFont="1" applyBorder="1" applyAlignment="1">
      <alignment vertical="top" wrapText="1"/>
    </xf>
    <xf numFmtId="2" fontId="15" fillId="0" borderId="10" xfId="0" applyNumberFormat="1" applyFont="1" applyFill="1" applyBorder="1" applyAlignment="1" quotePrefix="1">
      <alignment vertical="center" wrapText="1"/>
    </xf>
    <xf numFmtId="2" fontId="19" fillId="0" borderId="0" xfId="54" applyNumberFormat="1" applyFont="1" applyFill="1" applyBorder="1" applyAlignment="1">
      <alignment horizontal="left" vertical="center" wrapText="1"/>
      <protection/>
    </xf>
    <xf numFmtId="0" fontId="0" fillId="0" borderId="10" xfId="0" applyFont="1" applyFill="1" applyBorder="1" applyAlignment="1">
      <alignment horizontal="center" vertical="center" wrapText="1"/>
    </xf>
    <xf numFmtId="0" fontId="18" fillId="0" borderId="0" xfId="0" applyFont="1" applyFill="1" applyBorder="1" applyAlignment="1">
      <alignment horizontal="right"/>
    </xf>
    <xf numFmtId="0" fontId="0" fillId="0" borderId="0" xfId="0" applyFont="1" applyFill="1" applyAlignment="1">
      <alignment horizontal="right"/>
    </xf>
    <xf numFmtId="0" fontId="21" fillId="0" borderId="0" xfId="0" applyFont="1" applyFill="1" applyAlignment="1">
      <alignment horizontal="center"/>
    </xf>
    <xf numFmtId="0" fontId="22" fillId="0" borderId="0" xfId="0" applyFont="1" applyFill="1" applyAlignment="1">
      <alignment horizontal="center"/>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1" xfId="52"/>
    <cellStyle name="Обычный 13" xfId="53"/>
    <cellStyle name="Обычный 16" xfId="54"/>
    <cellStyle name="Обычный 17" xfId="55"/>
    <cellStyle name="Обычный 18" xfId="56"/>
    <cellStyle name="Обычный 21" xfId="57"/>
    <cellStyle name="Обычный 3" xfId="58"/>
    <cellStyle name="Обычный 5" xfId="59"/>
    <cellStyle name="Обычный 6" xfId="60"/>
    <cellStyle name="Обычный 7" xfId="61"/>
    <cellStyle name="Обычный 9"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43"/>
  <sheetViews>
    <sheetView tabSelected="1" zoomScale="120" zoomScaleNormal="120" zoomScalePageLayoutView="0" workbookViewId="0" topLeftCell="E1">
      <selection activeCell="Q11" sqref="Q11"/>
    </sheetView>
  </sheetViews>
  <sheetFormatPr defaultColWidth="9.140625" defaultRowHeight="12.75"/>
  <cols>
    <col min="1" max="3" width="12.00390625" style="9" customWidth="1"/>
    <col min="4" max="4" width="41.421875" style="9" customWidth="1"/>
    <col min="5" max="5" width="12.140625" style="9" customWidth="1"/>
    <col min="6" max="6" width="12.421875" style="9" customWidth="1"/>
    <col min="7" max="15" width="11.57421875" style="9" customWidth="1"/>
    <col min="16" max="16" width="12.28125" style="9" customWidth="1"/>
    <col min="17" max="16384" width="9.140625" style="9" customWidth="1"/>
  </cols>
  <sheetData>
    <row r="1" spans="11:16" ht="12.75">
      <c r="K1" s="37" t="s">
        <v>287</v>
      </c>
      <c r="L1" s="38"/>
      <c r="M1" s="38"/>
      <c r="N1" s="38"/>
      <c r="O1" s="38"/>
      <c r="P1" s="38"/>
    </row>
    <row r="2" spans="11:16" ht="12.75">
      <c r="K2" s="37" t="s">
        <v>288</v>
      </c>
      <c r="L2" s="38"/>
      <c r="M2" s="38"/>
      <c r="N2" s="38"/>
      <c r="O2" s="38"/>
      <c r="P2" s="38"/>
    </row>
    <row r="3" spans="11:16" ht="12.75">
      <c r="K3" s="37" t="s">
        <v>289</v>
      </c>
      <c r="L3" s="38"/>
      <c r="M3" s="38"/>
      <c r="N3" s="38"/>
      <c r="O3" s="38"/>
      <c r="P3" s="38"/>
    </row>
    <row r="4" spans="11:16" ht="12.75">
      <c r="K4" s="37" t="s">
        <v>332</v>
      </c>
      <c r="L4" s="38"/>
      <c r="M4" s="38"/>
      <c r="N4" s="38"/>
      <c r="O4" s="38"/>
      <c r="P4" s="38"/>
    </row>
    <row r="5" spans="11:16" ht="12.75">
      <c r="K5" s="37" t="s">
        <v>290</v>
      </c>
      <c r="L5" s="38"/>
      <c r="M5" s="38"/>
      <c r="N5" s="38"/>
      <c r="O5" s="38"/>
      <c r="P5" s="38"/>
    </row>
    <row r="6" spans="11:16" ht="12.75">
      <c r="K6" s="37" t="s">
        <v>331</v>
      </c>
      <c r="L6" s="38"/>
      <c r="M6" s="38"/>
      <c r="N6" s="38"/>
      <c r="O6" s="38"/>
      <c r="P6" s="38"/>
    </row>
    <row r="7" spans="11:16" ht="12.75">
      <c r="K7" s="37" t="s">
        <v>333</v>
      </c>
      <c r="L7" s="38"/>
      <c r="M7" s="38"/>
      <c r="N7" s="38"/>
      <c r="O7" s="38"/>
      <c r="P7" s="38"/>
    </row>
    <row r="10" spans="1:16" ht="18.75">
      <c r="A10" s="39" t="s">
        <v>0</v>
      </c>
      <c r="B10" s="40"/>
      <c r="C10" s="40"/>
      <c r="D10" s="40"/>
      <c r="E10" s="40"/>
      <c r="F10" s="40"/>
      <c r="G10" s="40"/>
      <c r="H10" s="40"/>
      <c r="I10" s="40"/>
      <c r="J10" s="40"/>
      <c r="K10" s="40"/>
      <c r="L10" s="40"/>
      <c r="M10" s="40"/>
      <c r="N10" s="40"/>
      <c r="O10" s="40"/>
      <c r="P10" s="40"/>
    </row>
    <row r="11" spans="1:16" ht="18.75">
      <c r="A11" s="39" t="s">
        <v>291</v>
      </c>
      <c r="B11" s="40"/>
      <c r="C11" s="40"/>
      <c r="D11" s="40"/>
      <c r="E11" s="40"/>
      <c r="F11" s="40"/>
      <c r="G11" s="40"/>
      <c r="H11" s="40"/>
      <c r="I11" s="40"/>
      <c r="J11" s="40"/>
      <c r="K11" s="40"/>
      <c r="L11" s="40"/>
      <c r="M11" s="40"/>
      <c r="N11" s="40"/>
      <c r="O11" s="40"/>
      <c r="P11" s="40"/>
    </row>
    <row r="12" ht="12.75">
      <c r="P12" s="1" t="s">
        <v>1</v>
      </c>
    </row>
    <row r="13" spans="1:16" ht="12.75">
      <c r="A13" s="36" t="s">
        <v>2</v>
      </c>
      <c r="B13" s="36" t="s">
        <v>3</v>
      </c>
      <c r="C13" s="36" t="s">
        <v>4</v>
      </c>
      <c r="D13" s="36" t="s">
        <v>5</v>
      </c>
      <c r="E13" s="36" t="s">
        <v>6</v>
      </c>
      <c r="F13" s="36"/>
      <c r="G13" s="36"/>
      <c r="H13" s="36"/>
      <c r="I13" s="36"/>
      <c r="J13" s="36" t="s">
        <v>13</v>
      </c>
      <c r="K13" s="36"/>
      <c r="L13" s="36"/>
      <c r="M13" s="36"/>
      <c r="N13" s="36"/>
      <c r="O13" s="36"/>
      <c r="P13" s="36" t="s">
        <v>15</v>
      </c>
    </row>
    <row r="14" spans="1:16" ht="12.75">
      <c r="A14" s="36"/>
      <c r="B14" s="36"/>
      <c r="C14" s="36"/>
      <c r="D14" s="36"/>
      <c r="E14" s="36" t="s">
        <v>7</v>
      </c>
      <c r="F14" s="36" t="s">
        <v>8</v>
      </c>
      <c r="G14" s="36" t="s">
        <v>9</v>
      </c>
      <c r="H14" s="36"/>
      <c r="I14" s="36" t="s">
        <v>12</v>
      </c>
      <c r="J14" s="36" t="s">
        <v>7</v>
      </c>
      <c r="K14" s="36" t="s">
        <v>8</v>
      </c>
      <c r="L14" s="36" t="s">
        <v>9</v>
      </c>
      <c r="M14" s="36"/>
      <c r="N14" s="36" t="s">
        <v>12</v>
      </c>
      <c r="O14" s="10" t="s">
        <v>9</v>
      </c>
      <c r="P14" s="36"/>
    </row>
    <row r="15" spans="1:16" ht="12.75">
      <c r="A15" s="36"/>
      <c r="B15" s="36"/>
      <c r="C15" s="36"/>
      <c r="D15" s="36"/>
      <c r="E15" s="36"/>
      <c r="F15" s="36"/>
      <c r="G15" s="36" t="s">
        <v>10</v>
      </c>
      <c r="H15" s="36" t="s">
        <v>11</v>
      </c>
      <c r="I15" s="36"/>
      <c r="J15" s="36"/>
      <c r="K15" s="36"/>
      <c r="L15" s="36" t="s">
        <v>10</v>
      </c>
      <c r="M15" s="36" t="s">
        <v>11</v>
      </c>
      <c r="N15" s="36"/>
      <c r="O15" s="36" t="s">
        <v>14</v>
      </c>
      <c r="P15" s="36"/>
    </row>
    <row r="16" spans="1:16" ht="49.5" customHeight="1">
      <c r="A16" s="36"/>
      <c r="B16" s="36"/>
      <c r="C16" s="36"/>
      <c r="D16" s="36"/>
      <c r="E16" s="36"/>
      <c r="F16" s="36"/>
      <c r="G16" s="36"/>
      <c r="H16" s="36"/>
      <c r="I16" s="36"/>
      <c r="J16" s="36"/>
      <c r="K16" s="36"/>
      <c r="L16" s="36"/>
      <c r="M16" s="36"/>
      <c r="N16" s="36"/>
      <c r="O16" s="36"/>
      <c r="P16" s="36"/>
    </row>
    <row r="17" spans="1:16" ht="12.75">
      <c r="A17" s="10">
        <v>1</v>
      </c>
      <c r="B17" s="10">
        <v>2</v>
      </c>
      <c r="C17" s="10">
        <v>3</v>
      </c>
      <c r="D17" s="10">
        <v>4</v>
      </c>
      <c r="E17" s="10">
        <v>5</v>
      </c>
      <c r="F17" s="10">
        <v>6</v>
      </c>
      <c r="G17" s="10">
        <v>7</v>
      </c>
      <c r="H17" s="10">
        <v>8</v>
      </c>
      <c r="I17" s="10">
        <v>9</v>
      </c>
      <c r="J17" s="10">
        <v>10</v>
      </c>
      <c r="K17" s="10">
        <v>11</v>
      </c>
      <c r="L17" s="10">
        <v>12</v>
      </c>
      <c r="M17" s="10">
        <v>13</v>
      </c>
      <c r="N17" s="10">
        <v>14</v>
      </c>
      <c r="O17" s="10">
        <v>15</v>
      </c>
      <c r="P17" s="10">
        <v>16</v>
      </c>
    </row>
    <row r="18" spans="1:16" ht="25.5">
      <c r="A18" s="3" t="s">
        <v>16</v>
      </c>
      <c r="B18" s="4"/>
      <c r="C18" s="5"/>
      <c r="D18" s="11" t="s">
        <v>292</v>
      </c>
      <c r="E18" s="6">
        <v>1893168</v>
      </c>
      <c r="F18" s="6">
        <v>1893168</v>
      </c>
      <c r="G18" s="6">
        <v>1088662</v>
      </c>
      <c r="H18" s="6">
        <v>169000</v>
      </c>
      <c r="I18" s="6">
        <v>0</v>
      </c>
      <c r="J18" s="6">
        <v>0</v>
      </c>
      <c r="K18" s="6">
        <v>0</v>
      </c>
      <c r="L18" s="6">
        <v>0</v>
      </c>
      <c r="M18" s="6">
        <v>0</v>
      </c>
      <c r="N18" s="6">
        <v>0</v>
      </c>
      <c r="O18" s="6">
        <v>0</v>
      </c>
      <c r="P18" s="6">
        <f aca="true" t="shared" si="0" ref="P18:P26">E18+J18</f>
        <v>1893168</v>
      </c>
    </row>
    <row r="19" spans="1:16" ht="25.5">
      <c r="A19" s="3" t="s">
        <v>17</v>
      </c>
      <c r="B19" s="4"/>
      <c r="C19" s="5"/>
      <c r="D19" s="11" t="s">
        <v>293</v>
      </c>
      <c r="E19" s="6">
        <v>1893168</v>
      </c>
      <c r="F19" s="6">
        <v>1893168</v>
      </c>
      <c r="G19" s="6">
        <v>1088662</v>
      </c>
      <c r="H19" s="6">
        <v>169000</v>
      </c>
      <c r="I19" s="6">
        <v>0</v>
      </c>
      <c r="J19" s="6">
        <v>0</v>
      </c>
      <c r="K19" s="6">
        <v>0</v>
      </c>
      <c r="L19" s="6">
        <v>0</v>
      </c>
      <c r="M19" s="6">
        <v>0</v>
      </c>
      <c r="N19" s="6">
        <v>0</v>
      </c>
      <c r="O19" s="6">
        <v>0</v>
      </c>
      <c r="P19" s="6">
        <f t="shared" si="0"/>
        <v>1893168</v>
      </c>
    </row>
    <row r="20" spans="1:16" ht="63.75">
      <c r="A20" s="3" t="s">
        <v>18</v>
      </c>
      <c r="B20" s="3" t="s">
        <v>20</v>
      </c>
      <c r="C20" s="7" t="s">
        <v>19</v>
      </c>
      <c r="D20" s="8" t="s">
        <v>21</v>
      </c>
      <c r="E20" s="6">
        <v>1663168</v>
      </c>
      <c r="F20" s="6">
        <v>1663168</v>
      </c>
      <c r="G20" s="6">
        <v>1088662</v>
      </c>
      <c r="H20" s="6">
        <v>169000</v>
      </c>
      <c r="I20" s="6">
        <v>0</v>
      </c>
      <c r="J20" s="6">
        <v>0</v>
      </c>
      <c r="K20" s="6">
        <v>0</v>
      </c>
      <c r="L20" s="6">
        <v>0</v>
      </c>
      <c r="M20" s="6">
        <v>0</v>
      </c>
      <c r="N20" s="6">
        <v>0</v>
      </c>
      <c r="O20" s="6">
        <v>0</v>
      </c>
      <c r="P20" s="6">
        <f t="shared" si="0"/>
        <v>1663168</v>
      </c>
    </row>
    <row r="21" spans="1:16" ht="25.5">
      <c r="A21" s="3"/>
      <c r="B21" s="3">
        <v>7400</v>
      </c>
      <c r="C21" s="7"/>
      <c r="D21" s="11" t="s">
        <v>301</v>
      </c>
      <c r="E21" s="6">
        <f>E22</f>
        <v>230000</v>
      </c>
      <c r="F21" s="6">
        <f aca="true" t="shared" si="1" ref="F21:O21">F22</f>
        <v>230000</v>
      </c>
      <c r="G21" s="6">
        <f t="shared" si="1"/>
        <v>0</v>
      </c>
      <c r="H21" s="6">
        <f t="shared" si="1"/>
        <v>0</v>
      </c>
      <c r="I21" s="6">
        <f t="shared" si="1"/>
        <v>0</v>
      </c>
      <c r="J21" s="6">
        <f t="shared" si="1"/>
        <v>0</v>
      </c>
      <c r="K21" s="6">
        <f t="shared" si="1"/>
        <v>0</v>
      </c>
      <c r="L21" s="6">
        <f t="shared" si="1"/>
        <v>0</v>
      </c>
      <c r="M21" s="6">
        <f t="shared" si="1"/>
        <v>0</v>
      </c>
      <c r="N21" s="6">
        <f t="shared" si="1"/>
        <v>0</v>
      </c>
      <c r="O21" s="6">
        <f t="shared" si="1"/>
        <v>0</v>
      </c>
      <c r="P21" s="6">
        <f t="shared" si="0"/>
        <v>230000</v>
      </c>
    </row>
    <row r="22" spans="1:16" ht="25.5">
      <c r="A22" s="3" t="s">
        <v>22</v>
      </c>
      <c r="B22" s="3" t="s">
        <v>24</v>
      </c>
      <c r="C22" s="7" t="s">
        <v>23</v>
      </c>
      <c r="D22" s="8" t="s">
        <v>25</v>
      </c>
      <c r="E22" s="6">
        <v>230000</v>
      </c>
      <c r="F22" s="6">
        <v>230000</v>
      </c>
      <c r="G22" s="6">
        <v>0</v>
      </c>
      <c r="H22" s="6">
        <v>0</v>
      </c>
      <c r="I22" s="6">
        <v>0</v>
      </c>
      <c r="J22" s="6">
        <v>0</v>
      </c>
      <c r="K22" s="6">
        <v>0</v>
      </c>
      <c r="L22" s="6">
        <v>0</v>
      </c>
      <c r="M22" s="6">
        <v>0</v>
      </c>
      <c r="N22" s="6">
        <v>0</v>
      </c>
      <c r="O22" s="6">
        <v>0</v>
      </c>
      <c r="P22" s="6">
        <f t="shared" si="0"/>
        <v>230000</v>
      </c>
    </row>
    <row r="23" spans="1:16" ht="25.5">
      <c r="A23" s="3" t="s">
        <v>26</v>
      </c>
      <c r="B23" s="4"/>
      <c r="C23" s="5"/>
      <c r="D23" s="12" t="s">
        <v>294</v>
      </c>
      <c r="E23" s="6">
        <v>64115086</v>
      </c>
      <c r="F23" s="6">
        <v>63545086</v>
      </c>
      <c r="G23" s="6">
        <v>0</v>
      </c>
      <c r="H23" s="6">
        <v>0</v>
      </c>
      <c r="I23" s="6">
        <v>570000</v>
      </c>
      <c r="J23" s="6">
        <v>5985994</v>
      </c>
      <c r="K23" s="6">
        <v>375500</v>
      </c>
      <c r="L23" s="6">
        <v>0</v>
      </c>
      <c r="M23" s="6">
        <v>0</v>
      </c>
      <c r="N23" s="6">
        <v>5610494</v>
      </c>
      <c r="O23" s="6">
        <v>5610494</v>
      </c>
      <c r="P23" s="6">
        <f t="shared" si="0"/>
        <v>70101080</v>
      </c>
    </row>
    <row r="24" spans="1:16" ht="25.5">
      <c r="A24" s="3" t="s">
        <v>27</v>
      </c>
      <c r="B24" s="4"/>
      <c r="C24" s="5"/>
      <c r="D24" s="12" t="s">
        <v>295</v>
      </c>
      <c r="E24" s="6">
        <v>64115086</v>
      </c>
      <c r="F24" s="6">
        <v>63545086</v>
      </c>
      <c r="G24" s="6">
        <v>0</v>
      </c>
      <c r="H24" s="6">
        <v>0</v>
      </c>
      <c r="I24" s="6">
        <v>570000</v>
      </c>
      <c r="J24" s="6">
        <v>5985994</v>
      </c>
      <c r="K24" s="6">
        <v>375500</v>
      </c>
      <c r="L24" s="6">
        <v>0</v>
      </c>
      <c r="M24" s="6">
        <v>0</v>
      </c>
      <c r="N24" s="6">
        <v>5610494</v>
      </c>
      <c r="O24" s="6">
        <v>5610494</v>
      </c>
      <c r="P24" s="6">
        <f t="shared" si="0"/>
        <v>70101080</v>
      </c>
    </row>
    <row r="25" spans="1:16" ht="12.75">
      <c r="A25" s="3"/>
      <c r="B25" s="4">
        <v>2000</v>
      </c>
      <c r="C25" s="5"/>
      <c r="D25" s="13" t="s">
        <v>296</v>
      </c>
      <c r="E25" s="6">
        <f>E26+E29+E32</f>
        <v>63195286</v>
      </c>
      <c r="F25" s="6">
        <f aca="true" t="shared" si="2" ref="F25:O25">F26+F29+F32</f>
        <v>63195286</v>
      </c>
      <c r="G25" s="6">
        <f t="shared" si="2"/>
        <v>0</v>
      </c>
      <c r="H25" s="6">
        <f t="shared" si="2"/>
        <v>0</v>
      </c>
      <c r="I25" s="6">
        <f t="shared" si="2"/>
        <v>0</v>
      </c>
      <c r="J25" s="6">
        <f t="shared" si="2"/>
        <v>1345094</v>
      </c>
      <c r="K25" s="6">
        <f t="shared" si="2"/>
        <v>375500</v>
      </c>
      <c r="L25" s="6">
        <f t="shared" si="2"/>
        <v>0</v>
      </c>
      <c r="M25" s="6">
        <f t="shared" si="2"/>
        <v>0</v>
      </c>
      <c r="N25" s="6">
        <f t="shared" si="2"/>
        <v>969594</v>
      </c>
      <c r="O25" s="6">
        <f t="shared" si="2"/>
        <v>969594</v>
      </c>
      <c r="P25" s="6">
        <f t="shared" si="0"/>
        <v>64540380</v>
      </c>
    </row>
    <row r="26" spans="1:16" ht="25.5">
      <c r="A26" s="3" t="s">
        <v>28</v>
      </c>
      <c r="B26" s="3" t="s">
        <v>30</v>
      </c>
      <c r="C26" s="7" t="s">
        <v>29</v>
      </c>
      <c r="D26" s="8" t="s">
        <v>31</v>
      </c>
      <c r="E26" s="6">
        <v>47745506</v>
      </c>
      <c r="F26" s="6">
        <v>47745506</v>
      </c>
      <c r="G26" s="6">
        <v>0</v>
      </c>
      <c r="H26" s="6">
        <v>0</v>
      </c>
      <c r="I26" s="6">
        <v>0</v>
      </c>
      <c r="J26" s="6">
        <v>1145094</v>
      </c>
      <c r="K26" s="6">
        <v>375500</v>
      </c>
      <c r="L26" s="6">
        <v>0</v>
      </c>
      <c r="M26" s="6">
        <v>0</v>
      </c>
      <c r="N26" s="6">
        <v>769594</v>
      </c>
      <c r="O26" s="6">
        <v>769594</v>
      </c>
      <c r="P26" s="6">
        <f t="shared" si="0"/>
        <v>48890600</v>
      </c>
    </row>
    <row r="27" spans="1:16" ht="25.5">
      <c r="A27" s="3"/>
      <c r="B27" s="3"/>
      <c r="C27" s="7"/>
      <c r="D27" s="14" t="s">
        <v>297</v>
      </c>
      <c r="E27" s="11">
        <v>25955748</v>
      </c>
      <c r="F27" s="11">
        <v>25955748</v>
      </c>
      <c r="G27" s="11">
        <v>0</v>
      </c>
      <c r="H27" s="11">
        <v>0</v>
      </c>
      <c r="I27" s="11">
        <v>0</v>
      </c>
      <c r="J27" s="11">
        <v>0</v>
      </c>
      <c r="K27" s="11">
        <v>0</v>
      </c>
      <c r="L27" s="11">
        <v>0</v>
      </c>
      <c r="M27" s="11">
        <v>0</v>
      </c>
      <c r="N27" s="11">
        <v>0</v>
      </c>
      <c r="O27" s="11">
        <v>0</v>
      </c>
      <c r="P27" s="6"/>
    </row>
    <row r="28" spans="1:16" ht="25.5">
      <c r="A28" s="3"/>
      <c r="B28" s="3"/>
      <c r="C28" s="7"/>
      <c r="D28" s="14" t="s">
        <v>298</v>
      </c>
      <c r="E28" s="11">
        <v>3904770</v>
      </c>
      <c r="F28" s="11">
        <v>3904770</v>
      </c>
      <c r="G28" s="11">
        <v>0</v>
      </c>
      <c r="H28" s="11">
        <v>0</v>
      </c>
      <c r="I28" s="11">
        <v>0</v>
      </c>
      <c r="J28" s="11">
        <v>0</v>
      </c>
      <c r="K28" s="11">
        <v>0</v>
      </c>
      <c r="L28" s="11">
        <v>0</v>
      </c>
      <c r="M28" s="11">
        <v>0</v>
      </c>
      <c r="N28" s="11">
        <v>0</v>
      </c>
      <c r="O28" s="11">
        <v>0</v>
      </c>
      <c r="P28" s="6"/>
    </row>
    <row r="29" spans="1:16" ht="12.75">
      <c r="A29" s="3" t="s">
        <v>32</v>
      </c>
      <c r="B29" s="3" t="s">
        <v>34</v>
      </c>
      <c r="C29" s="7" t="s">
        <v>33</v>
      </c>
      <c r="D29" s="8" t="s">
        <v>35</v>
      </c>
      <c r="E29" s="6">
        <v>14759280</v>
      </c>
      <c r="F29" s="6">
        <v>14759280</v>
      </c>
      <c r="G29" s="6">
        <v>0</v>
      </c>
      <c r="H29" s="6">
        <v>0</v>
      </c>
      <c r="I29" s="6">
        <v>0</v>
      </c>
      <c r="J29" s="6">
        <v>200000</v>
      </c>
      <c r="K29" s="6">
        <v>0</v>
      </c>
      <c r="L29" s="6">
        <v>0</v>
      </c>
      <c r="M29" s="6">
        <v>0</v>
      </c>
      <c r="N29" s="6">
        <v>200000</v>
      </c>
      <c r="O29" s="6">
        <v>200000</v>
      </c>
      <c r="P29" s="6">
        <f>E29+J29</f>
        <v>14959280</v>
      </c>
    </row>
    <row r="30" spans="1:16" ht="25.5">
      <c r="A30" s="3"/>
      <c r="B30" s="3"/>
      <c r="C30" s="7"/>
      <c r="D30" s="14" t="s">
        <v>297</v>
      </c>
      <c r="E30" s="11">
        <v>8196552</v>
      </c>
      <c r="F30" s="11">
        <v>8196552</v>
      </c>
      <c r="G30" s="11">
        <v>0</v>
      </c>
      <c r="H30" s="11">
        <v>0</v>
      </c>
      <c r="I30" s="11">
        <v>0</v>
      </c>
      <c r="J30" s="11">
        <v>0</v>
      </c>
      <c r="K30" s="11">
        <v>0</v>
      </c>
      <c r="L30" s="11">
        <v>0</v>
      </c>
      <c r="M30" s="11">
        <v>0</v>
      </c>
      <c r="N30" s="11">
        <v>0</v>
      </c>
      <c r="O30" s="11">
        <v>0</v>
      </c>
      <c r="P30" s="6"/>
    </row>
    <row r="31" spans="1:16" ht="25.5">
      <c r="A31" s="3"/>
      <c r="B31" s="3"/>
      <c r="C31" s="7"/>
      <c r="D31" s="14" t="s">
        <v>298</v>
      </c>
      <c r="E31" s="11">
        <v>1034923</v>
      </c>
      <c r="F31" s="11">
        <v>1034923</v>
      </c>
      <c r="G31" s="11">
        <v>0</v>
      </c>
      <c r="H31" s="11">
        <v>0</v>
      </c>
      <c r="I31" s="11">
        <v>0</v>
      </c>
      <c r="J31" s="11">
        <v>0</v>
      </c>
      <c r="K31" s="11">
        <v>0</v>
      </c>
      <c r="L31" s="11">
        <v>0</v>
      </c>
      <c r="M31" s="11">
        <v>0</v>
      </c>
      <c r="N31" s="11">
        <v>0</v>
      </c>
      <c r="O31" s="11">
        <v>0</v>
      </c>
      <c r="P31" s="6"/>
    </row>
    <row r="32" spans="1:16" ht="25.5">
      <c r="A32" s="3" t="s">
        <v>36</v>
      </c>
      <c r="B32" s="3" t="s">
        <v>37</v>
      </c>
      <c r="C32" s="5"/>
      <c r="D32" s="8" t="s">
        <v>38</v>
      </c>
      <c r="E32" s="6">
        <v>690500</v>
      </c>
      <c r="F32" s="6">
        <v>690500</v>
      </c>
      <c r="G32" s="6">
        <v>0</v>
      </c>
      <c r="H32" s="6">
        <v>0</v>
      </c>
      <c r="I32" s="6">
        <v>0</v>
      </c>
      <c r="J32" s="6">
        <v>0</v>
      </c>
      <c r="K32" s="6">
        <v>0</v>
      </c>
      <c r="L32" s="6">
        <v>0</v>
      </c>
      <c r="M32" s="6">
        <v>0</v>
      </c>
      <c r="N32" s="6">
        <v>0</v>
      </c>
      <c r="O32" s="6">
        <v>0</v>
      </c>
      <c r="P32" s="6">
        <f aca="true" t="shared" si="3" ref="P32:P46">E32+J32</f>
        <v>690500</v>
      </c>
    </row>
    <row r="33" spans="1:16" ht="38.25">
      <c r="A33" s="15" t="s">
        <v>39</v>
      </c>
      <c r="B33" s="15" t="s">
        <v>41</v>
      </c>
      <c r="C33" s="16" t="s">
        <v>40</v>
      </c>
      <c r="D33" s="17" t="s">
        <v>42</v>
      </c>
      <c r="E33" s="2">
        <v>690500</v>
      </c>
      <c r="F33" s="2">
        <v>690500</v>
      </c>
      <c r="G33" s="2">
        <v>0</v>
      </c>
      <c r="H33" s="2">
        <v>0</v>
      </c>
      <c r="I33" s="2">
        <v>0</v>
      </c>
      <c r="J33" s="2">
        <v>0</v>
      </c>
      <c r="K33" s="2">
        <v>0</v>
      </c>
      <c r="L33" s="2">
        <v>0</v>
      </c>
      <c r="M33" s="2">
        <v>0</v>
      </c>
      <c r="N33" s="2">
        <v>0</v>
      </c>
      <c r="O33" s="2">
        <v>0</v>
      </c>
      <c r="P33" s="2">
        <f t="shared" si="3"/>
        <v>690500</v>
      </c>
    </row>
    <row r="34" spans="1:16" ht="25.5">
      <c r="A34" s="15"/>
      <c r="B34" s="15"/>
      <c r="C34" s="16"/>
      <c r="D34" s="14" t="s">
        <v>299</v>
      </c>
      <c r="E34" s="2">
        <v>690500</v>
      </c>
      <c r="F34" s="2">
        <v>690500</v>
      </c>
      <c r="G34" s="2">
        <v>0</v>
      </c>
      <c r="H34" s="2">
        <v>0</v>
      </c>
      <c r="I34" s="2">
        <v>0</v>
      </c>
      <c r="J34" s="2">
        <v>0</v>
      </c>
      <c r="K34" s="2">
        <v>0</v>
      </c>
      <c r="L34" s="2">
        <v>0</v>
      </c>
      <c r="M34" s="2">
        <v>0</v>
      </c>
      <c r="N34" s="2">
        <v>0</v>
      </c>
      <c r="O34" s="2">
        <v>0</v>
      </c>
      <c r="P34" s="2">
        <f t="shared" si="3"/>
        <v>690500</v>
      </c>
    </row>
    <row r="35" spans="1:16" ht="12.75">
      <c r="A35" s="15"/>
      <c r="B35" s="3">
        <v>6000</v>
      </c>
      <c r="C35" s="16"/>
      <c r="D35" s="14" t="s">
        <v>300</v>
      </c>
      <c r="E35" s="2">
        <f>E36+E39</f>
        <v>570000</v>
      </c>
      <c r="F35" s="2">
        <f aca="true" t="shared" si="4" ref="F35:O35">F36+F39</f>
        <v>0</v>
      </c>
      <c r="G35" s="2">
        <f t="shared" si="4"/>
        <v>0</v>
      </c>
      <c r="H35" s="2">
        <f t="shared" si="4"/>
        <v>0</v>
      </c>
      <c r="I35" s="2">
        <f t="shared" si="4"/>
        <v>570000</v>
      </c>
      <c r="J35" s="2">
        <f t="shared" si="4"/>
        <v>4200000</v>
      </c>
      <c r="K35" s="2">
        <f t="shared" si="4"/>
        <v>0</v>
      </c>
      <c r="L35" s="2">
        <f t="shared" si="4"/>
        <v>0</v>
      </c>
      <c r="M35" s="2">
        <f t="shared" si="4"/>
        <v>0</v>
      </c>
      <c r="N35" s="2">
        <f t="shared" si="4"/>
        <v>4200000</v>
      </c>
      <c r="O35" s="2">
        <f t="shared" si="4"/>
        <v>4200000</v>
      </c>
      <c r="P35" s="2">
        <f t="shared" si="3"/>
        <v>4770000</v>
      </c>
    </row>
    <row r="36" spans="1:16" ht="25.5">
      <c r="A36" s="3" t="s">
        <v>43</v>
      </c>
      <c r="B36" s="3" t="s">
        <v>44</v>
      </c>
      <c r="C36" s="5"/>
      <c r="D36" s="8" t="s">
        <v>45</v>
      </c>
      <c r="E36" s="6">
        <v>570000</v>
      </c>
      <c r="F36" s="6">
        <v>0</v>
      </c>
      <c r="G36" s="6">
        <v>0</v>
      </c>
      <c r="H36" s="6">
        <v>0</v>
      </c>
      <c r="I36" s="6">
        <v>570000</v>
      </c>
      <c r="J36" s="6">
        <v>450000</v>
      </c>
      <c r="K36" s="6">
        <v>0</v>
      </c>
      <c r="L36" s="6">
        <v>0</v>
      </c>
      <c r="M36" s="6">
        <v>0</v>
      </c>
      <c r="N36" s="6">
        <v>450000</v>
      </c>
      <c r="O36" s="6">
        <v>450000</v>
      </c>
      <c r="P36" s="6">
        <f t="shared" si="3"/>
        <v>1020000</v>
      </c>
    </row>
    <row r="37" spans="1:16" ht="12.75">
      <c r="A37" s="15" t="s">
        <v>46</v>
      </c>
      <c r="B37" s="15" t="s">
        <v>48</v>
      </c>
      <c r="C37" s="16" t="s">
        <v>47</v>
      </c>
      <c r="D37" s="17" t="s">
        <v>49</v>
      </c>
      <c r="E37" s="2">
        <v>370000</v>
      </c>
      <c r="F37" s="2">
        <v>0</v>
      </c>
      <c r="G37" s="2">
        <v>0</v>
      </c>
      <c r="H37" s="2">
        <v>0</v>
      </c>
      <c r="I37" s="2">
        <v>370000</v>
      </c>
      <c r="J37" s="2">
        <v>230000</v>
      </c>
      <c r="K37" s="2">
        <v>0</v>
      </c>
      <c r="L37" s="2">
        <v>0</v>
      </c>
      <c r="M37" s="2">
        <v>0</v>
      </c>
      <c r="N37" s="2">
        <v>230000</v>
      </c>
      <c r="O37" s="2">
        <v>230000</v>
      </c>
      <c r="P37" s="2">
        <f t="shared" si="3"/>
        <v>600000</v>
      </c>
    </row>
    <row r="38" spans="1:16" ht="25.5">
      <c r="A38" s="15" t="s">
        <v>50</v>
      </c>
      <c r="B38" s="15" t="s">
        <v>51</v>
      </c>
      <c r="C38" s="16" t="s">
        <v>47</v>
      </c>
      <c r="D38" s="17" t="s">
        <v>52</v>
      </c>
      <c r="E38" s="2">
        <v>200000</v>
      </c>
      <c r="F38" s="2">
        <v>0</v>
      </c>
      <c r="G38" s="2">
        <v>0</v>
      </c>
      <c r="H38" s="2">
        <v>0</v>
      </c>
      <c r="I38" s="2">
        <v>200000</v>
      </c>
      <c r="J38" s="2">
        <v>220000</v>
      </c>
      <c r="K38" s="2">
        <v>0</v>
      </c>
      <c r="L38" s="2">
        <v>0</v>
      </c>
      <c r="M38" s="2">
        <v>0</v>
      </c>
      <c r="N38" s="2">
        <v>220000</v>
      </c>
      <c r="O38" s="2">
        <v>220000</v>
      </c>
      <c r="P38" s="2">
        <f t="shared" si="3"/>
        <v>420000</v>
      </c>
    </row>
    <row r="39" spans="1:16" ht="63.75">
      <c r="A39" s="3" t="s">
        <v>53</v>
      </c>
      <c r="B39" s="3" t="s">
        <v>54</v>
      </c>
      <c r="C39" s="7" t="s">
        <v>47</v>
      </c>
      <c r="D39" s="8" t="s">
        <v>55</v>
      </c>
      <c r="E39" s="6">
        <v>0</v>
      </c>
      <c r="F39" s="6">
        <v>0</v>
      </c>
      <c r="G39" s="6">
        <v>0</v>
      </c>
      <c r="H39" s="6">
        <v>0</v>
      </c>
      <c r="I39" s="6">
        <v>0</v>
      </c>
      <c r="J39" s="6">
        <v>3750000</v>
      </c>
      <c r="K39" s="6">
        <v>0</v>
      </c>
      <c r="L39" s="6">
        <v>0</v>
      </c>
      <c r="M39" s="6">
        <v>0</v>
      </c>
      <c r="N39" s="6">
        <v>3750000</v>
      </c>
      <c r="O39" s="6">
        <v>3750000</v>
      </c>
      <c r="P39" s="6">
        <f t="shared" si="3"/>
        <v>3750000</v>
      </c>
    </row>
    <row r="40" spans="1:16" ht="25.5">
      <c r="A40" s="3" t="s">
        <v>56</v>
      </c>
      <c r="B40" s="3" t="s">
        <v>57</v>
      </c>
      <c r="C40" s="7" t="s">
        <v>23</v>
      </c>
      <c r="D40" s="8" t="s">
        <v>58</v>
      </c>
      <c r="E40" s="6">
        <v>0</v>
      </c>
      <c r="F40" s="6">
        <v>0</v>
      </c>
      <c r="G40" s="6">
        <v>0</v>
      </c>
      <c r="H40" s="6">
        <v>0</v>
      </c>
      <c r="I40" s="6">
        <v>0</v>
      </c>
      <c r="J40" s="6">
        <v>440900</v>
      </c>
      <c r="K40" s="6">
        <v>0</v>
      </c>
      <c r="L40" s="6">
        <v>0</v>
      </c>
      <c r="M40" s="6">
        <v>0</v>
      </c>
      <c r="N40" s="6">
        <v>440900</v>
      </c>
      <c r="O40" s="6">
        <v>440900</v>
      </c>
      <c r="P40" s="6">
        <f t="shared" si="3"/>
        <v>440900</v>
      </c>
    </row>
    <row r="41" spans="1:16" ht="25.5">
      <c r="A41" s="3"/>
      <c r="B41" s="3">
        <v>7400</v>
      </c>
      <c r="C41" s="7"/>
      <c r="D41" s="11" t="s">
        <v>301</v>
      </c>
      <c r="E41" s="6">
        <f>E42</f>
        <v>349800</v>
      </c>
      <c r="F41" s="6">
        <f aca="true" t="shared" si="5" ref="F41:O41">F42</f>
        <v>349800</v>
      </c>
      <c r="G41" s="6">
        <f t="shared" si="5"/>
        <v>0</v>
      </c>
      <c r="H41" s="6">
        <f t="shared" si="5"/>
        <v>0</v>
      </c>
      <c r="I41" s="6">
        <f t="shared" si="5"/>
        <v>0</v>
      </c>
      <c r="J41" s="6">
        <f t="shared" si="5"/>
        <v>0</v>
      </c>
      <c r="K41" s="6">
        <f t="shared" si="5"/>
        <v>0</v>
      </c>
      <c r="L41" s="6">
        <f t="shared" si="5"/>
        <v>0</v>
      </c>
      <c r="M41" s="6">
        <f t="shared" si="5"/>
        <v>0</v>
      </c>
      <c r="N41" s="6">
        <f t="shared" si="5"/>
        <v>0</v>
      </c>
      <c r="O41" s="6">
        <f t="shared" si="5"/>
        <v>0</v>
      </c>
      <c r="P41" s="6">
        <f t="shared" si="3"/>
        <v>349800</v>
      </c>
    </row>
    <row r="42" spans="1:16" ht="25.5">
      <c r="A42" s="3" t="s">
        <v>59</v>
      </c>
      <c r="B42" s="3" t="s">
        <v>24</v>
      </c>
      <c r="C42" s="7" t="s">
        <v>23</v>
      </c>
      <c r="D42" s="8" t="s">
        <v>25</v>
      </c>
      <c r="E42" s="6">
        <v>349800</v>
      </c>
      <c r="F42" s="6">
        <v>349800</v>
      </c>
      <c r="G42" s="6">
        <v>0</v>
      </c>
      <c r="H42" s="6">
        <v>0</v>
      </c>
      <c r="I42" s="6">
        <v>0</v>
      </c>
      <c r="J42" s="6">
        <v>0</v>
      </c>
      <c r="K42" s="6">
        <v>0</v>
      </c>
      <c r="L42" s="6">
        <v>0</v>
      </c>
      <c r="M42" s="6">
        <v>0</v>
      </c>
      <c r="N42" s="6">
        <v>0</v>
      </c>
      <c r="O42" s="6">
        <v>0</v>
      </c>
      <c r="P42" s="6">
        <f t="shared" si="3"/>
        <v>349800</v>
      </c>
    </row>
    <row r="43" spans="1:16" ht="25.5">
      <c r="A43" s="3" t="s">
        <v>60</v>
      </c>
      <c r="B43" s="4"/>
      <c r="C43" s="5"/>
      <c r="D43" s="18" t="s">
        <v>302</v>
      </c>
      <c r="E43" s="6">
        <v>119459313</v>
      </c>
      <c r="F43" s="6">
        <v>119459313</v>
      </c>
      <c r="G43" s="6">
        <v>79730872</v>
      </c>
      <c r="H43" s="6">
        <v>13024506</v>
      </c>
      <c r="I43" s="6">
        <v>0</v>
      </c>
      <c r="J43" s="6">
        <v>6470064</v>
      </c>
      <c r="K43" s="6">
        <v>1725734</v>
      </c>
      <c r="L43" s="6">
        <v>217224</v>
      </c>
      <c r="M43" s="6">
        <v>0</v>
      </c>
      <c r="N43" s="6">
        <v>4744330</v>
      </c>
      <c r="O43" s="6">
        <v>4744330</v>
      </c>
      <c r="P43" s="6">
        <f t="shared" si="3"/>
        <v>125929377</v>
      </c>
    </row>
    <row r="44" spans="1:16" ht="25.5">
      <c r="A44" s="3" t="s">
        <v>61</v>
      </c>
      <c r="B44" s="4"/>
      <c r="C44" s="5"/>
      <c r="D44" s="18" t="s">
        <v>303</v>
      </c>
      <c r="E44" s="6">
        <v>119459313</v>
      </c>
      <c r="F44" s="6">
        <v>119459313</v>
      </c>
      <c r="G44" s="6">
        <v>79730872</v>
      </c>
      <c r="H44" s="6">
        <v>13024506</v>
      </c>
      <c r="I44" s="6">
        <v>0</v>
      </c>
      <c r="J44" s="6">
        <v>6470064</v>
      </c>
      <c r="K44" s="6">
        <v>1725734</v>
      </c>
      <c r="L44" s="6">
        <v>217224</v>
      </c>
      <c r="M44" s="6">
        <v>0</v>
      </c>
      <c r="N44" s="6">
        <v>4744330</v>
      </c>
      <c r="O44" s="6">
        <v>4744330</v>
      </c>
      <c r="P44" s="6">
        <f t="shared" si="3"/>
        <v>125929377</v>
      </c>
    </row>
    <row r="45" spans="1:16" ht="12.75">
      <c r="A45" s="3"/>
      <c r="B45" s="4">
        <v>1000</v>
      </c>
      <c r="C45" s="5"/>
      <c r="D45" s="18" t="s">
        <v>304</v>
      </c>
      <c r="E45" s="6">
        <f>E46+E49+E50+E51+E52+E53+E54+E55</f>
        <v>116731331</v>
      </c>
      <c r="F45" s="6">
        <f aca="true" t="shared" si="6" ref="F45:O45">F46+F49+F50+F51+F52+F53+F54+F55</f>
        <v>116731331</v>
      </c>
      <c r="G45" s="6">
        <f t="shared" si="6"/>
        <v>77777410</v>
      </c>
      <c r="H45" s="6">
        <f t="shared" si="6"/>
        <v>12811024</v>
      </c>
      <c r="I45" s="6">
        <f t="shared" si="6"/>
        <v>0</v>
      </c>
      <c r="J45" s="6">
        <f t="shared" si="6"/>
        <v>5821814</v>
      </c>
      <c r="K45" s="6">
        <f t="shared" si="6"/>
        <v>1725734</v>
      </c>
      <c r="L45" s="6">
        <f t="shared" si="6"/>
        <v>217224</v>
      </c>
      <c r="M45" s="6">
        <f t="shared" si="6"/>
        <v>0</v>
      </c>
      <c r="N45" s="6">
        <f t="shared" si="6"/>
        <v>4096080</v>
      </c>
      <c r="O45" s="6">
        <f t="shared" si="6"/>
        <v>4096080</v>
      </c>
      <c r="P45" s="6">
        <f t="shared" si="3"/>
        <v>122553145</v>
      </c>
    </row>
    <row r="46" spans="1:16" ht="63.75">
      <c r="A46" s="3" t="s">
        <v>62</v>
      </c>
      <c r="B46" s="3" t="s">
        <v>64</v>
      </c>
      <c r="C46" s="7" t="s">
        <v>63</v>
      </c>
      <c r="D46" s="8" t="s">
        <v>65</v>
      </c>
      <c r="E46" s="6">
        <v>101682864</v>
      </c>
      <c r="F46" s="6">
        <v>101682864</v>
      </c>
      <c r="G46" s="6">
        <v>69540830</v>
      </c>
      <c r="H46" s="6">
        <v>12188763</v>
      </c>
      <c r="I46" s="6">
        <v>0</v>
      </c>
      <c r="J46" s="6">
        <v>5564797</v>
      </c>
      <c r="K46" s="6">
        <v>1481217</v>
      </c>
      <c r="L46" s="6">
        <v>16800</v>
      </c>
      <c r="M46" s="6">
        <v>0</v>
      </c>
      <c r="N46" s="6">
        <v>4083580</v>
      </c>
      <c r="O46" s="6">
        <v>4083580</v>
      </c>
      <c r="P46" s="6">
        <f t="shared" si="3"/>
        <v>107247661</v>
      </c>
    </row>
    <row r="47" spans="1:16" ht="25.5">
      <c r="A47" s="3"/>
      <c r="B47" s="3"/>
      <c r="C47" s="7"/>
      <c r="D47" s="19" t="s">
        <v>305</v>
      </c>
      <c r="E47" s="11">
        <v>59779500</v>
      </c>
      <c r="F47" s="11">
        <v>59779500</v>
      </c>
      <c r="G47" s="11">
        <v>49000000</v>
      </c>
      <c r="H47" s="11">
        <v>0</v>
      </c>
      <c r="I47" s="11">
        <v>0</v>
      </c>
      <c r="J47" s="11">
        <v>0</v>
      </c>
      <c r="K47" s="11">
        <v>0</v>
      </c>
      <c r="L47" s="11">
        <v>0</v>
      </c>
      <c r="M47" s="11">
        <v>0</v>
      </c>
      <c r="N47" s="11">
        <v>0</v>
      </c>
      <c r="O47" s="11">
        <v>0</v>
      </c>
      <c r="P47" s="6"/>
    </row>
    <row r="48" spans="1:16" ht="25.5">
      <c r="A48" s="3"/>
      <c r="B48" s="3"/>
      <c r="C48" s="7"/>
      <c r="D48" s="14" t="s">
        <v>298</v>
      </c>
      <c r="E48" s="11">
        <v>18393707</v>
      </c>
      <c r="F48" s="11">
        <v>18393707</v>
      </c>
      <c r="G48" s="11">
        <v>9003424</v>
      </c>
      <c r="H48" s="11">
        <v>7409540</v>
      </c>
      <c r="I48" s="11">
        <v>0</v>
      </c>
      <c r="J48" s="11">
        <v>0</v>
      </c>
      <c r="K48" s="11">
        <v>0</v>
      </c>
      <c r="L48" s="11">
        <v>0</v>
      </c>
      <c r="M48" s="11">
        <v>0</v>
      </c>
      <c r="N48" s="11">
        <v>0</v>
      </c>
      <c r="O48" s="11">
        <v>0</v>
      </c>
      <c r="P48" s="6"/>
    </row>
    <row r="49" spans="1:16" ht="38.25">
      <c r="A49" s="3" t="s">
        <v>66</v>
      </c>
      <c r="B49" s="3" t="s">
        <v>68</v>
      </c>
      <c r="C49" s="7" t="s">
        <v>67</v>
      </c>
      <c r="D49" s="8" t="s">
        <v>69</v>
      </c>
      <c r="E49" s="6">
        <v>5189125</v>
      </c>
      <c r="F49" s="6">
        <v>5189125</v>
      </c>
      <c r="G49" s="6">
        <v>3895999</v>
      </c>
      <c r="H49" s="6">
        <v>388546</v>
      </c>
      <c r="I49" s="6">
        <v>0</v>
      </c>
      <c r="J49" s="6">
        <v>244517</v>
      </c>
      <c r="K49" s="6">
        <v>244517</v>
      </c>
      <c r="L49" s="6">
        <v>200424</v>
      </c>
      <c r="M49" s="6">
        <v>0</v>
      </c>
      <c r="N49" s="6">
        <v>0</v>
      </c>
      <c r="O49" s="6">
        <v>0</v>
      </c>
      <c r="P49" s="6">
        <f aca="true" t="shared" si="7" ref="P49:P80">E49+J49</f>
        <v>5433642</v>
      </c>
    </row>
    <row r="50" spans="1:16" ht="25.5">
      <c r="A50" s="3" t="s">
        <v>70</v>
      </c>
      <c r="B50" s="3" t="s">
        <v>72</v>
      </c>
      <c r="C50" s="7" t="s">
        <v>71</v>
      </c>
      <c r="D50" s="8" t="s">
        <v>73</v>
      </c>
      <c r="E50" s="6">
        <v>1679633</v>
      </c>
      <c r="F50" s="6">
        <v>1679633</v>
      </c>
      <c r="G50" s="6">
        <v>1172896</v>
      </c>
      <c r="H50" s="6">
        <v>0</v>
      </c>
      <c r="I50" s="6">
        <v>0</v>
      </c>
      <c r="J50" s="6">
        <v>0</v>
      </c>
      <c r="K50" s="6">
        <v>0</v>
      </c>
      <c r="L50" s="6">
        <v>0</v>
      </c>
      <c r="M50" s="6">
        <v>0</v>
      </c>
      <c r="N50" s="6">
        <v>0</v>
      </c>
      <c r="O50" s="6">
        <v>0</v>
      </c>
      <c r="P50" s="6">
        <f t="shared" si="7"/>
        <v>1679633</v>
      </c>
    </row>
    <row r="51" spans="1:16" ht="12.75">
      <c r="A51" s="3" t="s">
        <v>74</v>
      </c>
      <c r="B51" s="3" t="s">
        <v>75</v>
      </c>
      <c r="C51" s="7" t="s">
        <v>71</v>
      </c>
      <c r="D51" s="8" t="s">
        <v>76</v>
      </c>
      <c r="E51" s="6">
        <v>1243745</v>
      </c>
      <c r="F51" s="6">
        <v>1243745</v>
      </c>
      <c r="G51" s="6">
        <v>762402</v>
      </c>
      <c r="H51" s="6">
        <v>233715</v>
      </c>
      <c r="I51" s="6">
        <v>0</v>
      </c>
      <c r="J51" s="6">
        <v>0</v>
      </c>
      <c r="K51" s="6">
        <v>0</v>
      </c>
      <c r="L51" s="6">
        <v>0</v>
      </c>
      <c r="M51" s="6">
        <v>0</v>
      </c>
      <c r="N51" s="6">
        <v>0</v>
      </c>
      <c r="O51" s="6">
        <v>0</v>
      </c>
      <c r="P51" s="6">
        <f t="shared" si="7"/>
        <v>1243745</v>
      </c>
    </row>
    <row r="52" spans="1:16" ht="25.5">
      <c r="A52" s="3" t="s">
        <v>77</v>
      </c>
      <c r="B52" s="3" t="s">
        <v>78</v>
      </c>
      <c r="C52" s="7" t="s">
        <v>71</v>
      </c>
      <c r="D52" s="8" t="s">
        <v>79</v>
      </c>
      <c r="E52" s="6">
        <v>2311753</v>
      </c>
      <c r="F52" s="6">
        <v>2311753</v>
      </c>
      <c r="G52" s="6">
        <v>1607912</v>
      </c>
      <c r="H52" s="6">
        <v>0</v>
      </c>
      <c r="I52" s="6">
        <v>0</v>
      </c>
      <c r="J52" s="6">
        <v>0</v>
      </c>
      <c r="K52" s="6">
        <v>0</v>
      </c>
      <c r="L52" s="6">
        <v>0</v>
      </c>
      <c r="M52" s="6">
        <v>0</v>
      </c>
      <c r="N52" s="6">
        <v>0</v>
      </c>
      <c r="O52" s="6">
        <v>0</v>
      </c>
      <c r="P52" s="6">
        <f t="shared" si="7"/>
        <v>2311753</v>
      </c>
    </row>
    <row r="53" spans="1:16" ht="12.75">
      <c r="A53" s="3" t="s">
        <v>80</v>
      </c>
      <c r="B53" s="3" t="s">
        <v>81</v>
      </c>
      <c r="C53" s="7" t="s">
        <v>71</v>
      </c>
      <c r="D53" s="8" t="s">
        <v>82</v>
      </c>
      <c r="E53" s="6">
        <v>993671</v>
      </c>
      <c r="F53" s="6">
        <v>993671</v>
      </c>
      <c r="G53" s="6">
        <v>797371</v>
      </c>
      <c r="H53" s="6">
        <v>0</v>
      </c>
      <c r="I53" s="6">
        <v>0</v>
      </c>
      <c r="J53" s="6">
        <v>12500</v>
      </c>
      <c r="K53" s="6">
        <v>0</v>
      </c>
      <c r="L53" s="6">
        <v>0</v>
      </c>
      <c r="M53" s="6">
        <v>0</v>
      </c>
      <c r="N53" s="6">
        <v>12500</v>
      </c>
      <c r="O53" s="6">
        <v>12500</v>
      </c>
      <c r="P53" s="6">
        <f t="shared" si="7"/>
        <v>1006171</v>
      </c>
    </row>
    <row r="54" spans="1:16" ht="12.75">
      <c r="A54" s="3" t="s">
        <v>83</v>
      </c>
      <c r="B54" s="3" t="s">
        <v>84</v>
      </c>
      <c r="C54" s="7" t="s">
        <v>71</v>
      </c>
      <c r="D54" s="8" t="s">
        <v>85</v>
      </c>
      <c r="E54" s="6">
        <v>3605200</v>
      </c>
      <c r="F54" s="6">
        <v>3605200</v>
      </c>
      <c r="G54" s="6">
        <v>0</v>
      </c>
      <c r="H54" s="6">
        <v>0</v>
      </c>
      <c r="I54" s="6">
        <v>0</v>
      </c>
      <c r="J54" s="6">
        <v>0</v>
      </c>
      <c r="K54" s="6">
        <v>0</v>
      </c>
      <c r="L54" s="6">
        <v>0</v>
      </c>
      <c r="M54" s="6">
        <v>0</v>
      </c>
      <c r="N54" s="6">
        <v>0</v>
      </c>
      <c r="O54" s="6">
        <v>0</v>
      </c>
      <c r="P54" s="6">
        <f t="shared" si="7"/>
        <v>3605200</v>
      </c>
    </row>
    <row r="55" spans="1:16" ht="38.25">
      <c r="A55" s="3" t="s">
        <v>86</v>
      </c>
      <c r="B55" s="3" t="s">
        <v>87</v>
      </c>
      <c r="C55" s="7" t="s">
        <v>71</v>
      </c>
      <c r="D55" s="8" t="s">
        <v>88</v>
      </c>
      <c r="E55" s="6">
        <v>25340</v>
      </c>
      <c r="F55" s="6">
        <v>25340</v>
      </c>
      <c r="G55" s="6">
        <v>0</v>
      </c>
      <c r="H55" s="6">
        <v>0</v>
      </c>
      <c r="I55" s="6">
        <v>0</v>
      </c>
      <c r="J55" s="6">
        <v>0</v>
      </c>
      <c r="K55" s="6">
        <v>0</v>
      </c>
      <c r="L55" s="6">
        <v>0</v>
      </c>
      <c r="M55" s="6">
        <v>0</v>
      </c>
      <c r="N55" s="6">
        <v>0</v>
      </c>
      <c r="O55" s="6">
        <v>0</v>
      </c>
      <c r="P55" s="6">
        <f t="shared" si="7"/>
        <v>25340</v>
      </c>
    </row>
    <row r="56" spans="1:16" ht="12.75">
      <c r="A56" s="3"/>
      <c r="B56" s="3">
        <v>5000</v>
      </c>
      <c r="C56" s="7"/>
      <c r="D56" s="20" t="s">
        <v>306</v>
      </c>
      <c r="E56" s="6">
        <f>E57</f>
        <v>2727982</v>
      </c>
      <c r="F56" s="6">
        <f aca="true" t="shared" si="8" ref="F56:O56">F57</f>
        <v>2727982</v>
      </c>
      <c r="G56" s="6">
        <f t="shared" si="8"/>
        <v>1953462</v>
      </c>
      <c r="H56" s="6">
        <f t="shared" si="8"/>
        <v>213482</v>
      </c>
      <c r="I56" s="6">
        <f t="shared" si="8"/>
        <v>0</v>
      </c>
      <c r="J56" s="6">
        <f t="shared" si="8"/>
        <v>0</v>
      </c>
      <c r="K56" s="6">
        <f t="shared" si="8"/>
        <v>0</v>
      </c>
      <c r="L56" s="6">
        <f t="shared" si="8"/>
        <v>0</v>
      </c>
      <c r="M56" s="6">
        <f t="shared" si="8"/>
        <v>0</v>
      </c>
      <c r="N56" s="6">
        <f t="shared" si="8"/>
        <v>0</v>
      </c>
      <c r="O56" s="6">
        <f t="shared" si="8"/>
        <v>0</v>
      </c>
      <c r="P56" s="6">
        <f t="shared" si="7"/>
        <v>2727982</v>
      </c>
    </row>
    <row r="57" spans="1:16" ht="25.5">
      <c r="A57" s="3" t="s">
        <v>89</v>
      </c>
      <c r="B57" s="3" t="s">
        <v>90</v>
      </c>
      <c r="C57" s="5"/>
      <c r="D57" s="8" t="s">
        <v>91</v>
      </c>
      <c r="E57" s="6">
        <v>2727982</v>
      </c>
      <c r="F57" s="6">
        <v>2727982</v>
      </c>
      <c r="G57" s="6">
        <v>1953462</v>
      </c>
      <c r="H57" s="6">
        <v>213482</v>
      </c>
      <c r="I57" s="6">
        <v>0</v>
      </c>
      <c r="J57" s="6">
        <v>0</v>
      </c>
      <c r="K57" s="6">
        <v>0</v>
      </c>
      <c r="L57" s="6">
        <v>0</v>
      </c>
      <c r="M57" s="6">
        <v>0</v>
      </c>
      <c r="N57" s="6">
        <v>0</v>
      </c>
      <c r="O57" s="6">
        <v>0</v>
      </c>
      <c r="P57" s="6">
        <f t="shared" si="7"/>
        <v>2727982</v>
      </c>
    </row>
    <row r="58" spans="1:16" ht="25.5">
      <c r="A58" s="15" t="s">
        <v>92</v>
      </c>
      <c r="B58" s="15" t="s">
        <v>94</v>
      </c>
      <c r="C58" s="16" t="s">
        <v>93</v>
      </c>
      <c r="D58" s="17" t="s">
        <v>95</v>
      </c>
      <c r="E58" s="2">
        <v>2727982</v>
      </c>
      <c r="F58" s="2">
        <v>2727982</v>
      </c>
      <c r="G58" s="2">
        <v>1953462</v>
      </c>
      <c r="H58" s="2">
        <v>213482</v>
      </c>
      <c r="I58" s="2">
        <v>0</v>
      </c>
      <c r="J58" s="2">
        <v>0</v>
      </c>
      <c r="K58" s="2">
        <v>0</v>
      </c>
      <c r="L58" s="2">
        <v>0</v>
      </c>
      <c r="M58" s="2">
        <v>0</v>
      </c>
      <c r="N58" s="2">
        <v>0</v>
      </c>
      <c r="O58" s="2">
        <v>0</v>
      </c>
      <c r="P58" s="2">
        <f t="shared" si="7"/>
        <v>2727982</v>
      </c>
    </row>
    <row r="59" spans="1:16" ht="12.75">
      <c r="A59" s="15"/>
      <c r="B59" s="3">
        <v>6300</v>
      </c>
      <c r="C59" s="16"/>
      <c r="D59" s="11" t="s">
        <v>307</v>
      </c>
      <c r="E59" s="2">
        <f>E60</f>
        <v>0</v>
      </c>
      <c r="F59" s="2">
        <f aca="true" t="shared" si="9" ref="F59:O59">F60</f>
        <v>0</v>
      </c>
      <c r="G59" s="2">
        <f t="shared" si="9"/>
        <v>0</v>
      </c>
      <c r="H59" s="2">
        <f t="shared" si="9"/>
        <v>0</v>
      </c>
      <c r="I59" s="2">
        <f t="shared" si="9"/>
        <v>0</v>
      </c>
      <c r="J59" s="2">
        <f t="shared" si="9"/>
        <v>648250</v>
      </c>
      <c r="K59" s="2">
        <f t="shared" si="9"/>
        <v>0</v>
      </c>
      <c r="L59" s="2">
        <f t="shared" si="9"/>
        <v>0</v>
      </c>
      <c r="M59" s="2">
        <f t="shared" si="9"/>
        <v>0</v>
      </c>
      <c r="N59" s="2">
        <f t="shared" si="9"/>
        <v>648250</v>
      </c>
      <c r="O59" s="2">
        <f t="shared" si="9"/>
        <v>648250</v>
      </c>
      <c r="P59" s="2">
        <f t="shared" si="7"/>
        <v>648250</v>
      </c>
    </row>
    <row r="60" spans="1:16" ht="38.25">
      <c r="A60" s="3" t="s">
        <v>96</v>
      </c>
      <c r="B60" s="3" t="s">
        <v>97</v>
      </c>
      <c r="C60" s="7" t="s">
        <v>63</v>
      </c>
      <c r="D60" s="8" t="s">
        <v>98</v>
      </c>
      <c r="E60" s="6">
        <v>0</v>
      </c>
      <c r="F60" s="6">
        <v>0</v>
      </c>
      <c r="G60" s="6">
        <v>0</v>
      </c>
      <c r="H60" s="6">
        <v>0</v>
      </c>
      <c r="I60" s="6">
        <v>0</v>
      </c>
      <c r="J60" s="6">
        <v>648250</v>
      </c>
      <c r="K60" s="6">
        <v>0</v>
      </c>
      <c r="L60" s="6">
        <v>0</v>
      </c>
      <c r="M60" s="6">
        <v>0</v>
      </c>
      <c r="N60" s="6">
        <v>648250</v>
      </c>
      <c r="O60" s="6">
        <v>648250</v>
      </c>
      <c r="P60" s="6">
        <f t="shared" si="7"/>
        <v>648250</v>
      </c>
    </row>
    <row r="61" spans="1:16" ht="25.5">
      <c r="A61" s="3" t="s">
        <v>99</v>
      </c>
      <c r="B61" s="4"/>
      <c r="C61" s="5"/>
      <c r="D61" s="21" t="s">
        <v>308</v>
      </c>
      <c r="E61" s="6">
        <v>2767737</v>
      </c>
      <c r="F61" s="6">
        <v>2767737</v>
      </c>
      <c r="G61" s="6">
        <v>1486790</v>
      </c>
      <c r="H61" s="6">
        <v>289941</v>
      </c>
      <c r="I61" s="6">
        <v>0</v>
      </c>
      <c r="J61" s="6">
        <v>0</v>
      </c>
      <c r="K61" s="6">
        <v>0</v>
      </c>
      <c r="L61" s="6">
        <v>0</v>
      </c>
      <c r="M61" s="6">
        <v>0</v>
      </c>
      <c r="N61" s="6">
        <v>0</v>
      </c>
      <c r="O61" s="6">
        <v>0</v>
      </c>
      <c r="P61" s="6">
        <f t="shared" si="7"/>
        <v>2767737</v>
      </c>
    </row>
    <row r="62" spans="1:16" ht="25.5">
      <c r="A62" s="3" t="s">
        <v>100</v>
      </c>
      <c r="B62" s="4"/>
      <c r="C62" s="5"/>
      <c r="D62" s="21" t="s">
        <v>309</v>
      </c>
      <c r="E62" s="6">
        <v>2767737</v>
      </c>
      <c r="F62" s="6">
        <v>2767737</v>
      </c>
      <c r="G62" s="6">
        <v>1486790</v>
      </c>
      <c r="H62" s="6">
        <v>289941</v>
      </c>
      <c r="I62" s="6">
        <v>0</v>
      </c>
      <c r="J62" s="6">
        <v>0</v>
      </c>
      <c r="K62" s="6">
        <v>0</v>
      </c>
      <c r="L62" s="6">
        <v>0</v>
      </c>
      <c r="M62" s="6">
        <v>0</v>
      </c>
      <c r="N62" s="6">
        <v>0</v>
      </c>
      <c r="O62" s="6">
        <v>0</v>
      </c>
      <c r="P62" s="6">
        <f t="shared" si="7"/>
        <v>2767737</v>
      </c>
    </row>
    <row r="63" spans="1:16" ht="12.75">
      <c r="A63" s="3"/>
      <c r="B63" s="4">
        <v>3000</v>
      </c>
      <c r="C63" s="5"/>
      <c r="D63" s="21" t="s">
        <v>310</v>
      </c>
      <c r="E63" s="6">
        <f>E64+E66</f>
        <v>890664</v>
      </c>
      <c r="F63" s="6">
        <f aca="true" t="shared" si="10" ref="F63:O63">F64+F66</f>
        <v>890664</v>
      </c>
      <c r="G63" s="6">
        <f t="shared" si="10"/>
        <v>432650</v>
      </c>
      <c r="H63" s="6">
        <f t="shared" si="10"/>
        <v>157808</v>
      </c>
      <c r="I63" s="6">
        <f t="shared" si="10"/>
        <v>0</v>
      </c>
      <c r="J63" s="6">
        <f t="shared" si="10"/>
        <v>0</v>
      </c>
      <c r="K63" s="6">
        <f t="shared" si="10"/>
        <v>0</v>
      </c>
      <c r="L63" s="6">
        <f t="shared" si="10"/>
        <v>0</v>
      </c>
      <c r="M63" s="6">
        <f t="shared" si="10"/>
        <v>0</v>
      </c>
      <c r="N63" s="6">
        <f t="shared" si="10"/>
        <v>0</v>
      </c>
      <c r="O63" s="6">
        <f t="shared" si="10"/>
        <v>0</v>
      </c>
      <c r="P63" s="6">
        <f t="shared" si="7"/>
        <v>890664</v>
      </c>
    </row>
    <row r="64" spans="1:16" ht="25.5">
      <c r="A64" s="3" t="s">
        <v>101</v>
      </c>
      <c r="B64" s="3" t="s">
        <v>103</v>
      </c>
      <c r="C64" s="7" t="s">
        <v>102</v>
      </c>
      <c r="D64" s="8" t="s">
        <v>104</v>
      </c>
      <c r="E64" s="6">
        <v>711264</v>
      </c>
      <c r="F64" s="6">
        <v>711264</v>
      </c>
      <c r="G64" s="6">
        <v>432650</v>
      </c>
      <c r="H64" s="6">
        <v>157808</v>
      </c>
      <c r="I64" s="6">
        <v>0</v>
      </c>
      <c r="J64" s="6">
        <v>0</v>
      </c>
      <c r="K64" s="6">
        <v>0</v>
      </c>
      <c r="L64" s="6">
        <v>0</v>
      </c>
      <c r="M64" s="6">
        <v>0</v>
      </c>
      <c r="N64" s="6">
        <v>0</v>
      </c>
      <c r="O64" s="6">
        <v>0</v>
      </c>
      <c r="P64" s="6">
        <f t="shared" si="7"/>
        <v>711264</v>
      </c>
    </row>
    <row r="65" spans="1:16" ht="25.5">
      <c r="A65" s="15" t="s">
        <v>105</v>
      </c>
      <c r="B65" s="15" t="s">
        <v>106</v>
      </c>
      <c r="C65" s="16" t="s">
        <v>102</v>
      </c>
      <c r="D65" s="17" t="s">
        <v>107</v>
      </c>
      <c r="E65" s="2">
        <v>711264</v>
      </c>
      <c r="F65" s="2">
        <v>711264</v>
      </c>
      <c r="G65" s="2">
        <v>432650</v>
      </c>
      <c r="H65" s="2">
        <v>157808</v>
      </c>
      <c r="I65" s="2">
        <v>0</v>
      </c>
      <c r="J65" s="2">
        <v>0</v>
      </c>
      <c r="K65" s="2">
        <v>0</v>
      </c>
      <c r="L65" s="2">
        <v>0</v>
      </c>
      <c r="M65" s="2">
        <v>0</v>
      </c>
      <c r="N65" s="2">
        <v>0</v>
      </c>
      <c r="O65" s="2">
        <v>0</v>
      </c>
      <c r="P65" s="2">
        <f t="shared" si="7"/>
        <v>711264</v>
      </c>
    </row>
    <row r="66" spans="1:16" ht="63.75">
      <c r="A66" s="3" t="s">
        <v>108</v>
      </c>
      <c r="B66" s="3" t="s">
        <v>109</v>
      </c>
      <c r="C66" s="7" t="s">
        <v>102</v>
      </c>
      <c r="D66" s="8" t="s">
        <v>110</v>
      </c>
      <c r="E66" s="6">
        <v>179400</v>
      </c>
      <c r="F66" s="6">
        <v>179400</v>
      </c>
      <c r="G66" s="6">
        <v>0</v>
      </c>
      <c r="H66" s="6">
        <v>0</v>
      </c>
      <c r="I66" s="6">
        <v>0</v>
      </c>
      <c r="J66" s="6">
        <v>0</v>
      </c>
      <c r="K66" s="6">
        <v>0</v>
      </c>
      <c r="L66" s="6">
        <v>0</v>
      </c>
      <c r="M66" s="6">
        <v>0</v>
      </c>
      <c r="N66" s="6">
        <v>0</v>
      </c>
      <c r="O66" s="6">
        <v>0</v>
      </c>
      <c r="P66" s="6">
        <f t="shared" si="7"/>
        <v>179400</v>
      </c>
    </row>
    <row r="67" spans="1:16" ht="12.75">
      <c r="A67" s="3"/>
      <c r="B67" s="3">
        <v>5000</v>
      </c>
      <c r="C67" s="7"/>
      <c r="D67" s="20" t="s">
        <v>306</v>
      </c>
      <c r="E67" s="6">
        <f>E68+E70+E72</f>
        <v>1877073</v>
      </c>
      <c r="F67" s="6">
        <f aca="true" t="shared" si="11" ref="F67:O67">F68+F70+F72</f>
        <v>1877073</v>
      </c>
      <c r="G67" s="6">
        <f t="shared" si="11"/>
        <v>1054140</v>
      </c>
      <c r="H67" s="6">
        <f t="shared" si="11"/>
        <v>132133</v>
      </c>
      <c r="I67" s="6">
        <f t="shared" si="11"/>
        <v>0</v>
      </c>
      <c r="J67" s="6">
        <f t="shared" si="11"/>
        <v>0</v>
      </c>
      <c r="K67" s="6">
        <f t="shared" si="11"/>
        <v>0</v>
      </c>
      <c r="L67" s="6">
        <f t="shared" si="11"/>
        <v>0</v>
      </c>
      <c r="M67" s="6">
        <f t="shared" si="11"/>
        <v>0</v>
      </c>
      <c r="N67" s="6">
        <f t="shared" si="11"/>
        <v>0</v>
      </c>
      <c r="O67" s="6">
        <f t="shared" si="11"/>
        <v>0</v>
      </c>
      <c r="P67" s="6">
        <f t="shared" si="7"/>
        <v>1877073</v>
      </c>
    </row>
    <row r="68" spans="1:16" ht="12.75">
      <c r="A68" s="3" t="s">
        <v>111</v>
      </c>
      <c r="B68" s="3" t="s">
        <v>112</v>
      </c>
      <c r="C68" s="5"/>
      <c r="D68" s="8" t="s">
        <v>113</v>
      </c>
      <c r="E68" s="6">
        <v>347710</v>
      </c>
      <c r="F68" s="6">
        <v>347710</v>
      </c>
      <c r="G68" s="6">
        <v>0</v>
      </c>
      <c r="H68" s="6">
        <v>0</v>
      </c>
      <c r="I68" s="6">
        <v>0</v>
      </c>
      <c r="J68" s="6">
        <v>0</v>
      </c>
      <c r="K68" s="6">
        <v>0</v>
      </c>
      <c r="L68" s="6">
        <v>0</v>
      </c>
      <c r="M68" s="6">
        <v>0</v>
      </c>
      <c r="N68" s="6">
        <v>0</v>
      </c>
      <c r="O68" s="6">
        <v>0</v>
      </c>
      <c r="P68" s="6">
        <f t="shared" si="7"/>
        <v>347710</v>
      </c>
    </row>
    <row r="69" spans="1:16" ht="25.5">
      <c r="A69" s="15" t="s">
        <v>114</v>
      </c>
      <c r="B69" s="15" t="s">
        <v>115</v>
      </c>
      <c r="C69" s="16" t="s">
        <v>93</v>
      </c>
      <c r="D69" s="17" t="s">
        <v>116</v>
      </c>
      <c r="E69" s="2">
        <v>347710</v>
      </c>
      <c r="F69" s="2">
        <v>347710</v>
      </c>
      <c r="G69" s="2">
        <v>0</v>
      </c>
      <c r="H69" s="2">
        <v>0</v>
      </c>
      <c r="I69" s="2">
        <v>0</v>
      </c>
      <c r="J69" s="2">
        <v>0</v>
      </c>
      <c r="K69" s="2">
        <v>0</v>
      </c>
      <c r="L69" s="2">
        <v>0</v>
      </c>
      <c r="M69" s="2">
        <v>0</v>
      </c>
      <c r="N69" s="2">
        <v>0</v>
      </c>
      <c r="O69" s="2">
        <v>0</v>
      </c>
      <c r="P69" s="2">
        <f t="shared" si="7"/>
        <v>347710</v>
      </c>
    </row>
    <row r="70" spans="1:16" ht="12.75">
      <c r="A70" s="3" t="s">
        <v>117</v>
      </c>
      <c r="B70" s="3" t="s">
        <v>118</v>
      </c>
      <c r="C70" s="5"/>
      <c r="D70" s="8" t="s">
        <v>119</v>
      </c>
      <c r="E70" s="6">
        <v>662847</v>
      </c>
      <c r="F70" s="6">
        <v>662847</v>
      </c>
      <c r="G70" s="6">
        <v>422940</v>
      </c>
      <c r="H70" s="6">
        <v>100651</v>
      </c>
      <c r="I70" s="6">
        <v>0</v>
      </c>
      <c r="J70" s="6">
        <v>0</v>
      </c>
      <c r="K70" s="6">
        <v>0</v>
      </c>
      <c r="L70" s="6">
        <v>0</v>
      </c>
      <c r="M70" s="6">
        <v>0</v>
      </c>
      <c r="N70" s="6">
        <v>0</v>
      </c>
      <c r="O70" s="6">
        <v>0</v>
      </c>
      <c r="P70" s="6">
        <f t="shared" si="7"/>
        <v>662847</v>
      </c>
    </row>
    <row r="71" spans="1:16" ht="12.75">
      <c r="A71" s="15" t="s">
        <v>120</v>
      </c>
      <c r="B71" s="15" t="s">
        <v>121</v>
      </c>
      <c r="C71" s="16" t="s">
        <v>93</v>
      </c>
      <c r="D71" s="17" t="s">
        <v>122</v>
      </c>
      <c r="E71" s="2">
        <v>662847</v>
      </c>
      <c r="F71" s="2">
        <v>662847</v>
      </c>
      <c r="G71" s="2">
        <v>422940</v>
      </c>
      <c r="H71" s="2">
        <v>100651</v>
      </c>
      <c r="I71" s="2">
        <v>0</v>
      </c>
      <c r="J71" s="2">
        <v>0</v>
      </c>
      <c r="K71" s="2">
        <v>0</v>
      </c>
      <c r="L71" s="2">
        <v>0</v>
      </c>
      <c r="M71" s="2">
        <v>0</v>
      </c>
      <c r="N71" s="2">
        <v>0</v>
      </c>
      <c r="O71" s="2">
        <v>0</v>
      </c>
      <c r="P71" s="2">
        <f t="shared" si="7"/>
        <v>662847</v>
      </c>
    </row>
    <row r="72" spans="1:16" ht="25.5">
      <c r="A72" s="3" t="s">
        <v>123</v>
      </c>
      <c r="B72" s="3" t="s">
        <v>124</v>
      </c>
      <c r="C72" s="5"/>
      <c r="D72" s="8" t="s">
        <v>125</v>
      </c>
      <c r="E72" s="6">
        <v>866516</v>
      </c>
      <c r="F72" s="6">
        <v>866516</v>
      </c>
      <c r="G72" s="6">
        <v>631200</v>
      </c>
      <c r="H72" s="6">
        <v>31482</v>
      </c>
      <c r="I72" s="6">
        <v>0</v>
      </c>
      <c r="J72" s="6">
        <v>0</v>
      </c>
      <c r="K72" s="6">
        <v>0</v>
      </c>
      <c r="L72" s="6">
        <v>0</v>
      </c>
      <c r="M72" s="6">
        <v>0</v>
      </c>
      <c r="N72" s="6">
        <v>0</v>
      </c>
      <c r="O72" s="6">
        <v>0</v>
      </c>
      <c r="P72" s="6">
        <f t="shared" si="7"/>
        <v>866516</v>
      </c>
    </row>
    <row r="73" spans="1:16" ht="38.25">
      <c r="A73" s="15" t="s">
        <v>126</v>
      </c>
      <c r="B73" s="15" t="s">
        <v>127</v>
      </c>
      <c r="C73" s="16" t="s">
        <v>93</v>
      </c>
      <c r="D73" s="17" t="s">
        <v>128</v>
      </c>
      <c r="E73" s="2">
        <v>684077</v>
      </c>
      <c r="F73" s="2">
        <v>684077</v>
      </c>
      <c r="G73" s="2">
        <v>506400</v>
      </c>
      <c r="H73" s="2">
        <v>23629</v>
      </c>
      <c r="I73" s="2">
        <v>0</v>
      </c>
      <c r="J73" s="2">
        <v>0</v>
      </c>
      <c r="K73" s="2">
        <v>0</v>
      </c>
      <c r="L73" s="2">
        <v>0</v>
      </c>
      <c r="M73" s="2">
        <v>0</v>
      </c>
      <c r="N73" s="2">
        <v>0</v>
      </c>
      <c r="O73" s="2">
        <v>0</v>
      </c>
      <c r="P73" s="2">
        <f t="shared" si="7"/>
        <v>684077</v>
      </c>
    </row>
    <row r="74" spans="1:16" ht="25.5">
      <c r="A74" s="15" t="s">
        <v>129</v>
      </c>
      <c r="B74" s="15" t="s">
        <v>130</v>
      </c>
      <c r="C74" s="16" t="s">
        <v>93</v>
      </c>
      <c r="D74" s="17" t="s">
        <v>131</v>
      </c>
      <c r="E74" s="2">
        <v>182439</v>
      </c>
      <c r="F74" s="2">
        <v>182439</v>
      </c>
      <c r="G74" s="2">
        <v>124800</v>
      </c>
      <c r="H74" s="2">
        <v>7853</v>
      </c>
      <c r="I74" s="2">
        <v>0</v>
      </c>
      <c r="J74" s="2">
        <v>0</v>
      </c>
      <c r="K74" s="2">
        <v>0</v>
      </c>
      <c r="L74" s="2">
        <v>0</v>
      </c>
      <c r="M74" s="2">
        <v>0</v>
      </c>
      <c r="N74" s="2">
        <v>0</v>
      </c>
      <c r="O74" s="2">
        <v>0</v>
      </c>
      <c r="P74" s="2">
        <f t="shared" si="7"/>
        <v>182439</v>
      </c>
    </row>
    <row r="75" spans="1:16" ht="25.5">
      <c r="A75" s="3" t="s">
        <v>132</v>
      </c>
      <c r="B75" s="4"/>
      <c r="C75" s="5"/>
      <c r="D75" s="22" t="s">
        <v>311</v>
      </c>
      <c r="E75" s="6">
        <v>134260846</v>
      </c>
      <c r="F75" s="6">
        <v>134260846</v>
      </c>
      <c r="G75" s="6">
        <v>3584280</v>
      </c>
      <c r="H75" s="6">
        <v>77812</v>
      </c>
      <c r="I75" s="6">
        <v>0</v>
      </c>
      <c r="J75" s="6">
        <v>131600</v>
      </c>
      <c r="K75" s="6">
        <v>53600</v>
      </c>
      <c r="L75" s="6">
        <v>36400</v>
      </c>
      <c r="M75" s="6">
        <v>700</v>
      </c>
      <c r="N75" s="6">
        <v>78000</v>
      </c>
      <c r="O75" s="6">
        <v>78000</v>
      </c>
      <c r="P75" s="6">
        <f t="shared" si="7"/>
        <v>134392446</v>
      </c>
    </row>
    <row r="76" spans="1:16" ht="25.5">
      <c r="A76" s="3" t="s">
        <v>133</v>
      </c>
      <c r="B76" s="4"/>
      <c r="C76" s="5"/>
      <c r="D76" s="22" t="s">
        <v>312</v>
      </c>
      <c r="E76" s="6">
        <v>134260846</v>
      </c>
      <c r="F76" s="6">
        <v>134260846</v>
      </c>
      <c r="G76" s="6">
        <v>3584280</v>
      </c>
      <c r="H76" s="6">
        <v>77812</v>
      </c>
      <c r="I76" s="6">
        <v>0</v>
      </c>
      <c r="J76" s="6">
        <v>131600</v>
      </c>
      <c r="K76" s="6">
        <v>53600</v>
      </c>
      <c r="L76" s="6">
        <v>36400</v>
      </c>
      <c r="M76" s="6">
        <v>700</v>
      </c>
      <c r="N76" s="6">
        <v>78000</v>
      </c>
      <c r="O76" s="6">
        <v>78000</v>
      </c>
      <c r="P76" s="6">
        <f t="shared" si="7"/>
        <v>134392446</v>
      </c>
    </row>
    <row r="77" spans="1:16" ht="12.75">
      <c r="A77" s="3"/>
      <c r="B77" s="4">
        <v>1000</v>
      </c>
      <c r="C77" s="5"/>
      <c r="D77" s="22" t="s">
        <v>304</v>
      </c>
      <c r="E77" s="6">
        <f>E78</f>
        <v>1552708</v>
      </c>
      <c r="F77" s="6">
        <f aca="true" t="shared" si="12" ref="F77:O77">F78</f>
        <v>1552708</v>
      </c>
      <c r="G77" s="6">
        <f t="shared" si="12"/>
        <v>0</v>
      </c>
      <c r="H77" s="6">
        <f t="shared" si="12"/>
        <v>0</v>
      </c>
      <c r="I77" s="6">
        <f t="shared" si="12"/>
        <v>0</v>
      </c>
      <c r="J77" s="6">
        <f t="shared" si="12"/>
        <v>0</v>
      </c>
      <c r="K77" s="6">
        <f t="shared" si="12"/>
        <v>0</v>
      </c>
      <c r="L77" s="6">
        <f t="shared" si="12"/>
        <v>0</v>
      </c>
      <c r="M77" s="6">
        <f t="shared" si="12"/>
        <v>0</v>
      </c>
      <c r="N77" s="6">
        <f t="shared" si="12"/>
        <v>0</v>
      </c>
      <c r="O77" s="6">
        <f t="shared" si="12"/>
        <v>0</v>
      </c>
      <c r="P77" s="6">
        <f t="shared" si="7"/>
        <v>1552708</v>
      </c>
    </row>
    <row r="78" spans="1:16" ht="51">
      <c r="A78" s="3" t="s">
        <v>134</v>
      </c>
      <c r="B78" s="3" t="s">
        <v>136</v>
      </c>
      <c r="C78" s="7" t="s">
        <v>135</v>
      </c>
      <c r="D78" s="8" t="s">
        <v>137</v>
      </c>
      <c r="E78" s="6">
        <v>1552708</v>
      </c>
      <c r="F78" s="6">
        <v>1552708</v>
      </c>
      <c r="G78" s="6">
        <v>0</v>
      </c>
      <c r="H78" s="6">
        <v>0</v>
      </c>
      <c r="I78" s="6">
        <v>0</v>
      </c>
      <c r="J78" s="6">
        <v>0</v>
      </c>
      <c r="K78" s="6">
        <v>0</v>
      </c>
      <c r="L78" s="6">
        <v>0</v>
      </c>
      <c r="M78" s="6">
        <v>0</v>
      </c>
      <c r="N78" s="6">
        <v>0</v>
      </c>
      <c r="O78" s="6">
        <v>0</v>
      </c>
      <c r="P78" s="6">
        <f t="shared" si="7"/>
        <v>1552708</v>
      </c>
    </row>
    <row r="79" spans="1:16" ht="12.75">
      <c r="A79" s="3"/>
      <c r="B79" s="3">
        <v>3000</v>
      </c>
      <c r="C79" s="7"/>
      <c r="D79" s="23" t="s">
        <v>310</v>
      </c>
      <c r="E79" s="6">
        <f>E80+E87+E94+E97+E107+E108+E110+E112+E114</f>
        <v>132708138</v>
      </c>
      <c r="F79" s="6">
        <f aca="true" t="shared" si="13" ref="F79:O79">F80+F87+F94+F97+F107+F108+F110+F112+F114</f>
        <v>132708138</v>
      </c>
      <c r="G79" s="6">
        <f t="shared" si="13"/>
        <v>3584280</v>
      </c>
      <c r="H79" s="6">
        <f t="shared" si="13"/>
        <v>77812</v>
      </c>
      <c r="I79" s="6">
        <f t="shared" si="13"/>
        <v>0</v>
      </c>
      <c r="J79" s="6">
        <f t="shared" si="13"/>
        <v>131600</v>
      </c>
      <c r="K79" s="6">
        <f t="shared" si="13"/>
        <v>53600</v>
      </c>
      <c r="L79" s="6">
        <f t="shared" si="13"/>
        <v>36400</v>
      </c>
      <c r="M79" s="6">
        <f t="shared" si="13"/>
        <v>700</v>
      </c>
      <c r="N79" s="6">
        <f t="shared" si="13"/>
        <v>78000</v>
      </c>
      <c r="O79" s="6">
        <f t="shared" si="13"/>
        <v>78000</v>
      </c>
      <c r="P79" s="6">
        <f t="shared" si="7"/>
        <v>132839738</v>
      </c>
    </row>
    <row r="80" spans="1:16" ht="73.5" customHeight="1">
      <c r="A80" s="3" t="s">
        <v>138</v>
      </c>
      <c r="B80" s="3" t="s">
        <v>139</v>
      </c>
      <c r="C80" s="5"/>
      <c r="D80" s="8" t="s">
        <v>140</v>
      </c>
      <c r="E80" s="6">
        <v>69003000</v>
      </c>
      <c r="F80" s="6">
        <v>69003000</v>
      </c>
      <c r="G80" s="6">
        <v>0</v>
      </c>
      <c r="H80" s="6">
        <v>0</v>
      </c>
      <c r="I80" s="6">
        <v>0</v>
      </c>
      <c r="J80" s="6">
        <v>0</v>
      </c>
      <c r="K80" s="6">
        <v>0</v>
      </c>
      <c r="L80" s="6">
        <v>0</v>
      </c>
      <c r="M80" s="6">
        <v>0</v>
      </c>
      <c r="N80" s="6">
        <v>0</v>
      </c>
      <c r="O80" s="6">
        <v>0</v>
      </c>
      <c r="P80" s="6">
        <f t="shared" si="7"/>
        <v>69003000</v>
      </c>
    </row>
    <row r="81" spans="1:16" ht="191.25">
      <c r="A81" s="15" t="s">
        <v>141</v>
      </c>
      <c r="B81" s="15" t="s">
        <v>143</v>
      </c>
      <c r="C81" s="16" t="s">
        <v>142</v>
      </c>
      <c r="D81" s="31" t="s">
        <v>325</v>
      </c>
      <c r="E81" s="2">
        <v>7608656</v>
      </c>
      <c r="F81" s="2">
        <v>7608656</v>
      </c>
      <c r="G81" s="2">
        <v>0</v>
      </c>
      <c r="H81" s="2">
        <v>0</v>
      </c>
      <c r="I81" s="2">
        <v>0</v>
      </c>
      <c r="J81" s="2">
        <v>0</v>
      </c>
      <c r="K81" s="2">
        <v>0</v>
      </c>
      <c r="L81" s="2">
        <v>0</v>
      </c>
      <c r="M81" s="2">
        <v>0</v>
      </c>
      <c r="N81" s="2">
        <v>0</v>
      </c>
      <c r="O81" s="2">
        <v>0</v>
      </c>
      <c r="P81" s="2">
        <f aca="true" t="shared" si="14" ref="P81:P112">E81+J81</f>
        <v>7608656</v>
      </c>
    </row>
    <row r="82" spans="1:16" ht="318.75">
      <c r="A82" s="15" t="s">
        <v>144</v>
      </c>
      <c r="B82" s="15" t="s">
        <v>145</v>
      </c>
      <c r="C82" s="16" t="s">
        <v>142</v>
      </c>
      <c r="D82" s="32" t="s">
        <v>326</v>
      </c>
      <c r="E82" s="2">
        <v>508320</v>
      </c>
      <c r="F82" s="2">
        <v>508320</v>
      </c>
      <c r="G82" s="2">
        <v>0</v>
      </c>
      <c r="H82" s="2">
        <v>0</v>
      </c>
      <c r="I82" s="2">
        <v>0</v>
      </c>
      <c r="J82" s="2">
        <v>0</v>
      </c>
      <c r="K82" s="2">
        <v>0</v>
      </c>
      <c r="L82" s="2">
        <v>0</v>
      </c>
      <c r="M82" s="2">
        <v>0</v>
      </c>
      <c r="N82" s="2">
        <v>0</v>
      </c>
      <c r="O82" s="2">
        <v>0</v>
      </c>
      <c r="P82" s="2">
        <f t="shared" si="14"/>
        <v>508320</v>
      </c>
    </row>
    <row r="83" spans="1:16" ht="76.5">
      <c r="A83" s="15" t="s">
        <v>146</v>
      </c>
      <c r="B83" s="15" t="s">
        <v>148</v>
      </c>
      <c r="C83" s="16" t="s">
        <v>147</v>
      </c>
      <c r="D83" s="31" t="s">
        <v>149</v>
      </c>
      <c r="E83" s="2">
        <v>635446</v>
      </c>
      <c r="F83" s="2">
        <v>635446</v>
      </c>
      <c r="G83" s="2">
        <v>0</v>
      </c>
      <c r="H83" s="2">
        <v>0</v>
      </c>
      <c r="I83" s="2">
        <v>0</v>
      </c>
      <c r="J83" s="2">
        <v>0</v>
      </c>
      <c r="K83" s="2">
        <v>0</v>
      </c>
      <c r="L83" s="2">
        <v>0</v>
      </c>
      <c r="M83" s="2">
        <v>0</v>
      </c>
      <c r="N83" s="2">
        <v>0</v>
      </c>
      <c r="O83" s="2">
        <v>0</v>
      </c>
      <c r="P83" s="2">
        <f t="shared" si="14"/>
        <v>635446</v>
      </c>
    </row>
    <row r="84" spans="1:16" ht="165.75">
      <c r="A84" s="15" t="s">
        <v>150</v>
      </c>
      <c r="B84" s="15" t="s">
        <v>151</v>
      </c>
      <c r="C84" s="16" t="s">
        <v>147</v>
      </c>
      <c r="D84" s="32" t="s">
        <v>327</v>
      </c>
      <c r="E84" s="2">
        <v>864620</v>
      </c>
      <c r="F84" s="2">
        <v>864620</v>
      </c>
      <c r="G84" s="2">
        <v>0</v>
      </c>
      <c r="H84" s="2">
        <v>0</v>
      </c>
      <c r="I84" s="2">
        <v>0</v>
      </c>
      <c r="J84" s="2">
        <v>0</v>
      </c>
      <c r="K84" s="2">
        <v>0</v>
      </c>
      <c r="L84" s="2">
        <v>0</v>
      </c>
      <c r="M84" s="2">
        <v>0</v>
      </c>
      <c r="N84" s="2">
        <v>0</v>
      </c>
      <c r="O84" s="2">
        <v>0</v>
      </c>
      <c r="P84" s="2">
        <f t="shared" si="14"/>
        <v>864620</v>
      </c>
    </row>
    <row r="85" spans="1:16" ht="25.5">
      <c r="A85" s="15" t="s">
        <v>152</v>
      </c>
      <c r="B85" s="15" t="s">
        <v>153</v>
      </c>
      <c r="C85" s="16" t="s">
        <v>147</v>
      </c>
      <c r="D85" s="31" t="s">
        <v>154</v>
      </c>
      <c r="E85" s="2">
        <v>529870</v>
      </c>
      <c r="F85" s="2">
        <v>529870</v>
      </c>
      <c r="G85" s="2">
        <v>0</v>
      </c>
      <c r="H85" s="2">
        <v>0</v>
      </c>
      <c r="I85" s="2">
        <v>0</v>
      </c>
      <c r="J85" s="2">
        <v>0</v>
      </c>
      <c r="K85" s="2">
        <v>0</v>
      </c>
      <c r="L85" s="2">
        <v>0</v>
      </c>
      <c r="M85" s="2">
        <v>0</v>
      </c>
      <c r="N85" s="2">
        <v>0</v>
      </c>
      <c r="O85" s="2">
        <v>0</v>
      </c>
      <c r="P85" s="2">
        <f t="shared" si="14"/>
        <v>529870</v>
      </c>
    </row>
    <row r="86" spans="1:16" ht="38.25">
      <c r="A86" s="15" t="s">
        <v>155</v>
      </c>
      <c r="B86" s="15" t="s">
        <v>156</v>
      </c>
      <c r="C86" s="16" t="s">
        <v>136</v>
      </c>
      <c r="D86" s="31" t="s">
        <v>157</v>
      </c>
      <c r="E86" s="2">
        <v>58856088</v>
      </c>
      <c r="F86" s="2">
        <v>58856088</v>
      </c>
      <c r="G86" s="2">
        <v>0</v>
      </c>
      <c r="H86" s="2">
        <v>0</v>
      </c>
      <c r="I86" s="2">
        <v>0</v>
      </c>
      <c r="J86" s="2">
        <v>0</v>
      </c>
      <c r="K86" s="2">
        <v>0</v>
      </c>
      <c r="L86" s="2">
        <v>0</v>
      </c>
      <c r="M86" s="2">
        <v>0</v>
      </c>
      <c r="N86" s="2">
        <v>0</v>
      </c>
      <c r="O86" s="2">
        <v>0</v>
      </c>
      <c r="P86" s="2">
        <f t="shared" si="14"/>
        <v>58856088</v>
      </c>
    </row>
    <row r="87" spans="1:16" ht="38.25">
      <c r="A87" s="3" t="s">
        <v>158</v>
      </c>
      <c r="B87" s="3" t="s">
        <v>159</v>
      </c>
      <c r="C87" s="5"/>
      <c r="D87" s="8" t="s">
        <v>160</v>
      </c>
      <c r="E87" s="6">
        <v>1407000</v>
      </c>
      <c r="F87" s="6">
        <v>1407000</v>
      </c>
      <c r="G87" s="6">
        <v>0</v>
      </c>
      <c r="H87" s="6">
        <v>0</v>
      </c>
      <c r="I87" s="6">
        <v>0</v>
      </c>
      <c r="J87" s="6">
        <v>0</v>
      </c>
      <c r="K87" s="6">
        <v>0</v>
      </c>
      <c r="L87" s="6">
        <v>0</v>
      </c>
      <c r="M87" s="6">
        <v>0</v>
      </c>
      <c r="N87" s="6">
        <v>0</v>
      </c>
      <c r="O87" s="6">
        <v>0</v>
      </c>
      <c r="P87" s="6">
        <f t="shared" si="14"/>
        <v>1407000</v>
      </c>
    </row>
    <row r="88" spans="1:16" ht="165.75">
      <c r="A88" s="15" t="s">
        <v>161</v>
      </c>
      <c r="B88" s="15" t="s">
        <v>162</v>
      </c>
      <c r="C88" s="16" t="s">
        <v>142</v>
      </c>
      <c r="D88" s="32" t="s">
        <v>328</v>
      </c>
      <c r="E88" s="2">
        <v>93386</v>
      </c>
      <c r="F88" s="2">
        <v>93386</v>
      </c>
      <c r="G88" s="2">
        <v>0</v>
      </c>
      <c r="H88" s="2">
        <v>0</v>
      </c>
      <c r="I88" s="2">
        <v>0</v>
      </c>
      <c r="J88" s="2">
        <v>0</v>
      </c>
      <c r="K88" s="2">
        <v>0</v>
      </c>
      <c r="L88" s="2">
        <v>0</v>
      </c>
      <c r="M88" s="2">
        <v>0</v>
      </c>
      <c r="N88" s="2">
        <v>0</v>
      </c>
      <c r="O88" s="2">
        <v>0</v>
      </c>
      <c r="P88" s="2">
        <f t="shared" si="14"/>
        <v>93386</v>
      </c>
    </row>
    <row r="89" spans="1:16" ht="318.75">
      <c r="A89" s="15" t="s">
        <v>163</v>
      </c>
      <c r="B89" s="15" t="s">
        <v>164</v>
      </c>
      <c r="C89" s="16" t="s">
        <v>142</v>
      </c>
      <c r="D89" s="33" t="s">
        <v>329</v>
      </c>
      <c r="E89" s="2">
        <v>2024</v>
      </c>
      <c r="F89" s="2">
        <v>2024</v>
      </c>
      <c r="G89" s="2">
        <v>0</v>
      </c>
      <c r="H89" s="2">
        <v>0</v>
      </c>
      <c r="I89" s="2">
        <v>0</v>
      </c>
      <c r="J89" s="2">
        <v>0</v>
      </c>
      <c r="K89" s="2">
        <v>0</v>
      </c>
      <c r="L89" s="2">
        <v>0</v>
      </c>
      <c r="M89" s="2">
        <v>0</v>
      </c>
      <c r="N89" s="2">
        <v>0</v>
      </c>
      <c r="O89" s="2">
        <v>0</v>
      </c>
      <c r="P89" s="2">
        <f t="shared" si="14"/>
        <v>2024</v>
      </c>
    </row>
    <row r="90" spans="1:16" ht="76.5">
      <c r="A90" s="15" t="s">
        <v>165</v>
      </c>
      <c r="B90" s="15" t="s">
        <v>166</v>
      </c>
      <c r="C90" s="16" t="s">
        <v>147</v>
      </c>
      <c r="D90" s="31" t="s">
        <v>167</v>
      </c>
      <c r="E90" s="2">
        <v>3000</v>
      </c>
      <c r="F90" s="2">
        <v>3000</v>
      </c>
      <c r="G90" s="2">
        <v>0</v>
      </c>
      <c r="H90" s="2">
        <v>0</v>
      </c>
      <c r="I90" s="2">
        <v>0</v>
      </c>
      <c r="J90" s="2">
        <v>0</v>
      </c>
      <c r="K90" s="2">
        <v>0</v>
      </c>
      <c r="L90" s="2">
        <v>0</v>
      </c>
      <c r="M90" s="2">
        <v>0</v>
      </c>
      <c r="N90" s="2">
        <v>0</v>
      </c>
      <c r="O90" s="2">
        <v>0</v>
      </c>
      <c r="P90" s="2">
        <f t="shared" si="14"/>
        <v>3000</v>
      </c>
    </row>
    <row r="91" spans="1:16" ht="153">
      <c r="A91" s="15" t="s">
        <v>168</v>
      </c>
      <c r="B91" s="15" t="s">
        <v>169</v>
      </c>
      <c r="C91" s="16" t="s">
        <v>147</v>
      </c>
      <c r="D91" s="32" t="s">
        <v>330</v>
      </c>
      <c r="E91" s="2">
        <v>16250</v>
      </c>
      <c r="F91" s="2">
        <v>16250</v>
      </c>
      <c r="G91" s="2">
        <v>0</v>
      </c>
      <c r="H91" s="2">
        <v>0</v>
      </c>
      <c r="I91" s="2">
        <v>0</v>
      </c>
      <c r="J91" s="2">
        <v>0</v>
      </c>
      <c r="K91" s="2">
        <v>0</v>
      </c>
      <c r="L91" s="2">
        <v>0</v>
      </c>
      <c r="M91" s="2">
        <v>0</v>
      </c>
      <c r="N91" s="2">
        <v>0</v>
      </c>
      <c r="O91" s="2">
        <v>0</v>
      </c>
      <c r="P91" s="2">
        <f t="shared" si="14"/>
        <v>16250</v>
      </c>
    </row>
    <row r="92" spans="1:16" ht="25.5">
      <c r="A92" s="15" t="s">
        <v>170</v>
      </c>
      <c r="B92" s="15" t="s">
        <v>171</v>
      </c>
      <c r="C92" s="16" t="s">
        <v>147</v>
      </c>
      <c r="D92" s="31" t="s">
        <v>172</v>
      </c>
      <c r="E92" s="2">
        <v>39584</v>
      </c>
      <c r="F92" s="2">
        <v>39584</v>
      </c>
      <c r="G92" s="2">
        <v>0</v>
      </c>
      <c r="H92" s="2">
        <v>0</v>
      </c>
      <c r="I92" s="2">
        <v>0</v>
      </c>
      <c r="J92" s="2">
        <v>0</v>
      </c>
      <c r="K92" s="2">
        <v>0</v>
      </c>
      <c r="L92" s="2">
        <v>0</v>
      </c>
      <c r="M92" s="2">
        <v>0</v>
      </c>
      <c r="N92" s="2">
        <v>0</v>
      </c>
      <c r="O92" s="2">
        <v>0</v>
      </c>
      <c r="P92" s="2">
        <f t="shared" si="14"/>
        <v>39584</v>
      </c>
    </row>
    <row r="93" spans="1:16" ht="51">
      <c r="A93" s="15" t="s">
        <v>173</v>
      </c>
      <c r="B93" s="15" t="s">
        <v>174</v>
      </c>
      <c r="C93" s="16" t="s">
        <v>136</v>
      </c>
      <c r="D93" s="31" t="s">
        <v>175</v>
      </c>
      <c r="E93" s="2">
        <v>1252756</v>
      </c>
      <c r="F93" s="2">
        <v>1252756</v>
      </c>
      <c r="G93" s="2">
        <v>0</v>
      </c>
      <c r="H93" s="2">
        <v>0</v>
      </c>
      <c r="I93" s="2">
        <v>0</v>
      </c>
      <c r="J93" s="2">
        <v>0</v>
      </c>
      <c r="K93" s="2">
        <v>0</v>
      </c>
      <c r="L93" s="2">
        <v>0</v>
      </c>
      <c r="M93" s="2">
        <v>0</v>
      </c>
      <c r="N93" s="2">
        <v>0</v>
      </c>
      <c r="O93" s="2">
        <v>0</v>
      </c>
      <c r="P93" s="2">
        <f t="shared" si="14"/>
        <v>1252756</v>
      </c>
    </row>
    <row r="94" spans="1:16" ht="76.5">
      <c r="A94" s="3" t="s">
        <v>176</v>
      </c>
      <c r="B94" s="3" t="s">
        <v>177</v>
      </c>
      <c r="C94" s="5"/>
      <c r="D94" s="8" t="s">
        <v>178</v>
      </c>
      <c r="E94" s="6">
        <v>351992</v>
      </c>
      <c r="F94" s="6">
        <v>351992</v>
      </c>
      <c r="G94" s="6">
        <v>0</v>
      </c>
      <c r="H94" s="6">
        <v>0</v>
      </c>
      <c r="I94" s="6">
        <v>0</v>
      </c>
      <c r="J94" s="6">
        <v>0</v>
      </c>
      <c r="K94" s="6">
        <v>0</v>
      </c>
      <c r="L94" s="6">
        <v>0</v>
      </c>
      <c r="M94" s="6">
        <v>0</v>
      </c>
      <c r="N94" s="6">
        <v>0</v>
      </c>
      <c r="O94" s="6">
        <v>0</v>
      </c>
      <c r="P94" s="6">
        <f t="shared" si="14"/>
        <v>351992</v>
      </c>
    </row>
    <row r="95" spans="1:16" ht="25.5">
      <c r="A95" s="15" t="s">
        <v>179</v>
      </c>
      <c r="B95" s="15" t="s">
        <v>180</v>
      </c>
      <c r="C95" s="16" t="s">
        <v>147</v>
      </c>
      <c r="D95" s="17" t="s">
        <v>181</v>
      </c>
      <c r="E95" s="2">
        <v>139472</v>
      </c>
      <c r="F95" s="2">
        <v>139472</v>
      </c>
      <c r="G95" s="2">
        <v>0</v>
      </c>
      <c r="H95" s="2">
        <v>0</v>
      </c>
      <c r="I95" s="2">
        <v>0</v>
      </c>
      <c r="J95" s="2">
        <v>0</v>
      </c>
      <c r="K95" s="2">
        <v>0</v>
      </c>
      <c r="L95" s="2">
        <v>0</v>
      </c>
      <c r="M95" s="2">
        <v>0</v>
      </c>
      <c r="N95" s="2">
        <v>0</v>
      </c>
      <c r="O95" s="2">
        <v>0</v>
      </c>
      <c r="P95" s="2">
        <f t="shared" si="14"/>
        <v>139472</v>
      </c>
    </row>
    <row r="96" spans="1:16" ht="38.25">
      <c r="A96" s="15" t="s">
        <v>182</v>
      </c>
      <c r="B96" s="15" t="s">
        <v>183</v>
      </c>
      <c r="C96" s="16" t="s">
        <v>147</v>
      </c>
      <c r="D96" s="17" t="s">
        <v>184</v>
      </c>
      <c r="E96" s="2">
        <v>212520</v>
      </c>
      <c r="F96" s="2">
        <v>212520</v>
      </c>
      <c r="G96" s="2">
        <v>0</v>
      </c>
      <c r="H96" s="2">
        <v>0</v>
      </c>
      <c r="I96" s="2">
        <v>0</v>
      </c>
      <c r="J96" s="2">
        <v>0</v>
      </c>
      <c r="K96" s="2">
        <v>0</v>
      </c>
      <c r="L96" s="2">
        <v>0</v>
      </c>
      <c r="M96" s="2">
        <v>0</v>
      </c>
      <c r="N96" s="2">
        <v>0</v>
      </c>
      <c r="O96" s="2">
        <v>0</v>
      </c>
      <c r="P96" s="2">
        <f t="shared" si="14"/>
        <v>212520</v>
      </c>
    </row>
    <row r="97" spans="1:16" ht="51">
      <c r="A97" s="3" t="s">
        <v>185</v>
      </c>
      <c r="B97" s="3" t="s">
        <v>186</v>
      </c>
      <c r="C97" s="5"/>
      <c r="D97" s="8" t="s">
        <v>187</v>
      </c>
      <c r="E97" s="6">
        <v>56294557</v>
      </c>
      <c r="F97" s="6">
        <v>56294557</v>
      </c>
      <c r="G97" s="6">
        <v>0</v>
      </c>
      <c r="H97" s="6">
        <v>0</v>
      </c>
      <c r="I97" s="6">
        <v>0</v>
      </c>
      <c r="J97" s="6">
        <v>0</v>
      </c>
      <c r="K97" s="6">
        <v>0</v>
      </c>
      <c r="L97" s="6">
        <v>0</v>
      </c>
      <c r="M97" s="6">
        <v>0</v>
      </c>
      <c r="N97" s="6">
        <v>0</v>
      </c>
      <c r="O97" s="6">
        <v>0</v>
      </c>
      <c r="P97" s="6">
        <f t="shared" si="14"/>
        <v>56294557</v>
      </c>
    </row>
    <row r="98" spans="1:16" ht="25.5">
      <c r="A98" s="15" t="s">
        <v>188</v>
      </c>
      <c r="B98" s="15" t="s">
        <v>189</v>
      </c>
      <c r="C98" s="16" t="s">
        <v>102</v>
      </c>
      <c r="D98" s="31" t="s">
        <v>190</v>
      </c>
      <c r="E98" s="2">
        <v>292519</v>
      </c>
      <c r="F98" s="2">
        <v>292519</v>
      </c>
      <c r="G98" s="2">
        <v>0</v>
      </c>
      <c r="H98" s="2">
        <v>0</v>
      </c>
      <c r="I98" s="2">
        <v>0</v>
      </c>
      <c r="J98" s="2">
        <v>0</v>
      </c>
      <c r="K98" s="2">
        <v>0</v>
      </c>
      <c r="L98" s="2">
        <v>0</v>
      </c>
      <c r="M98" s="2">
        <v>0</v>
      </c>
      <c r="N98" s="2">
        <v>0</v>
      </c>
      <c r="O98" s="2">
        <v>0</v>
      </c>
      <c r="P98" s="2">
        <f t="shared" si="14"/>
        <v>292519</v>
      </c>
    </row>
    <row r="99" spans="1:16" ht="25.5">
      <c r="A99" s="15" t="s">
        <v>191</v>
      </c>
      <c r="B99" s="15" t="s">
        <v>192</v>
      </c>
      <c r="C99" s="16" t="s">
        <v>102</v>
      </c>
      <c r="D99" s="31" t="s">
        <v>193</v>
      </c>
      <c r="E99" s="2">
        <v>238515</v>
      </c>
      <c r="F99" s="2">
        <v>238515</v>
      </c>
      <c r="G99" s="2">
        <v>0</v>
      </c>
      <c r="H99" s="2">
        <v>0</v>
      </c>
      <c r="I99" s="2">
        <v>0</v>
      </c>
      <c r="J99" s="2">
        <v>0</v>
      </c>
      <c r="K99" s="2">
        <v>0</v>
      </c>
      <c r="L99" s="2">
        <v>0</v>
      </c>
      <c r="M99" s="2">
        <v>0</v>
      </c>
      <c r="N99" s="2">
        <v>0</v>
      </c>
      <c r="O99" s="2">
        <v>0</v>
      </c>
      <c r="P99" s="2">
        <f t="shared" si="14"/>
        <v>238515</v>
      </c>
    </row>
    <row r="100" spans="1:16" ht="12.75">
      <c r="A100" s="15" t="s">
        <v>194</v>
      </c>
      <c r="B100" s="15" t="s">
        <v>195</v>
      </c>
      <c r="C100" s="16" t="s">
        <v>102</v>
      </c>
      <c r="D100" s="31" t="s">
        <v>196</v>
      </c>
      <c r="E100" s="2">
        <v>20718802</v>
      </c>
      <c r="F100" s="2">
        <v>20718802</v>
      </c>
      <c r="G100" s="2">
        <v>0</v>
      </c>
      <c r="H100" s="2">
        <v>0</v>
      </c>
      <c r="I100" s="2">
        <v>0</v>
      </c>
      <c r="J100" s="2">
        <v>0</v>
      </c>
      <c r="K100" s="2">
        <v>0</v>
      </c>
      <c r="L100" s="2">
        <v>0</v>
      </c>
      <c r="M100" s="2">
        <v>0</v>
      </c>
      <c r="N100" s="2">
        <v>0</v>
      </c>
      <c r="O100" s="2">
        <v>0</v>
      </c>
      <c r="P100" s="2">
        <f t="shared" si="14"/>
        <v>20718802</v>
      </c>
    </row>
    <row r="101" spans="1:16" ht="25.5">
      <c r="A101" s="15" t="s">
        <v>197</v>
      </c>
      <c r="B101" s="15" t="s">
        <v>198</v>
      </c>
      <c r="C101" s="16" t="s">
        <v>102</v>
      </c>
      <c r="D101" s="31" t="s">
        <v>199</v>
      </c>
      <c r="E101" s="2">
        <v>2574372</v>
      </c>
      <c r="F101" s="2">
        <v>2574372</v>
      </c>
      <c r="G101" s="2">
        <v>0</v>
      </c>
      <c r="H101" s="2">
        <v>0</v>
      </c>
      <c r="I101" s="2">
        <v>0</v>
      </c>
      <c r="J101" s="2">
        <v>0</v>
      </c>
      <c r="K101" s="2">
        <v>0</v>
      </c>
      <c r="L101" s="2">
        <v>0</v>
      </c>
      <c r="M101" s="2">
        <v>0</v>
      </c>
      <c r="N101" s="2">
        <v>0</v>
      </c>
      <c r="O101" s="2">
        <v>0</v>
      </c>
      <c r="P101" s="2">
        <f t="shared" si="14"/>
        <v>2574372</v>
      </c>
    </row>
    <row r="102" spans="1:16" ht="12.75">
      <c r="A102" s="15" t="s">
        <v>200</v>
      </c>
      <c r="B102" s="15" t="s">
        <v>201</v>
      </c>
      <c r="C102" s="16" t="s">
        <v>102</v>
      </c>
      <c r="D102" s="31" t="s">
        <v>202</v>
      </c>
      <c r="E102" s="2">
        <v>9796011</v>
      </c>
      <c r="F102" s="2">
        <v>9796011</v>
      </c>
      <c r="G102" s="2">
        <v>0</v>
      </c>
      <c r="H102" s="2">
        <v>0</v>
      </c>
      <c r="I102" s="2">
        <v>0</v>
      </c>
      <c r="J102" s="2">
        <v>0</v>
      </c>
      <c r="K102" s="2">
        <v>0</v>
      </c>
      <c r="L102" s="2">
        <v>0</v>
      </c>
      <c r="M102" s="2">
        <v>0</v>
      </c>
      <c r="N102" s="2">
        <v>0</v>
      </c>
      <c r="O102" s="2">
        <v>0</v>
      </c>
      <c r="P102" s="2">
        <f t="shared" si="14"/>
        <v>9796011</v>
      </c>
    </row>
    <row r="103" spans="1:16" ht="12.75">
      <c r="A103" s="15" t="s">
        <v>203</v>
      </c>
      <c r="B103" s="15" t="s">
        <v>204</v>
      </c>
      <c r="C103" s="16" t="s">
        <v>102</v>
      </c>
      <c r="D103" s="31" t="s">
        <v>205</v>
      </c>
      <c r="E103" s="2">
        <v>134757</v>
      </c>
      <c r="F103" s="2">
        <v>134757</v>
      </c>
      <c r="G103" s="2">
        <v>0</v>
      </c>
      <c r="H103" s="2">
        <v>0</v>
      </c>
      <c r="I103" s="2">
        <v>0</v>
      </c>
      <c r="J103" s="2">
        <v>0</v>
      </c>
      <c r="K103" s="2">
        <v>0</v>
      </c>
      <c r="L103" s="2">
        <v>0</v>
      </c>
      <c r="M103" s="2">
        <v>0</v>
      </c>
      <c r="N103" s="2">
        <v>0</v>
      </c>
      <c r="O103" s="2">
        <v>0</v>
      </c>
      <c r="P103" s="2">
        <f t="shared" si="14"/>
        <v>134757</v>
      </c>
    </row>
    <row r="104" spans="1:16" ht="12.75">
      <c r="A104" s="15" t="s">
        <v>206</v>
      </c>
      <c r="B104" s="15" t="s">
        <v>207</v>
      </c>
      <c r="C104" s="16" t="s">
        <v>102</v>
      </c>
      <c r="D104" s="31" t="s">
        <v>208</v>
      </c>
      <c r="E104" s="2">
        <v>31820</v>
      </c>
      <c r="F104" s="2">
        <v>31820</v>
      </c>
      <c r="G104" s="2">
        <v>0</v>
      </c>
      <c r="H104" s="2">
        <v>0</v>
      </c>
      <c r="I104" s="2">
        <v>0</v>
      </c>
      <c r="J104" s="2">
        <v>0</v>
      </c>
      <c r="K104" s="2">
        <v>0</v>
      </c>
      <c r="L104" s="2">
        <v>0</v>
      </c>
      <c r="M104" s="2">
        <v>0</v>
      </c>
      <c r="N104" s="2">
        <v>0</v>
      </c>
      <c r="O104" s="2">
        <v>0</v>
      </c>
      <c r="P104" s="2">
        <f t="shared" si="14"/>
        <v>31820</v>
      </c>
    </row>
    <row r="105" spans="1:16" ht="25.5">
      <c r="A105" s="15" t="s">
        <v>209</v>
      </c>
      <c r="B105" s="15" t="s">
        <v>210</v>
      </c>
      <c r="C105" s="16" t="s">
        <v>102</v>
      </c>
      <c r="D105" s="31" t="s">
        <v>211</v>
      </c>
      <c r="E105" s="2">
        <v>13430412</v>
      </c>
      <c r="F105" s="2">
        <v>13430412</v>
      </c>
      <c r="G105" s="2">
        <v>0</v>
      </c>
      <c r="H105" s="2">
        <v>0</v>
      </c>
      <c r="I105" s="2">
        <v>0</v>
      </c>
      <c r="J105" s="2">
        <v>0</v>
      </c>
      <c r="K105" s="2">
        <v>0</v>
      </c>
      <c r="L105" s="2">
        <v>0</v>
      </c>
      <c r="M105" s="2">
        <v>0</v>
      </c>
      <c r="N105" s="2">
        <v>0</v>
      </c>
      <c r="O105" s="2">
        <v>0</v>
      </c>
      <c r="P105" s="2">
        <f t="shared" si="14"/>
        <v>13430412</v>
      </c>
    </row>
    <row r="106" spans="1:16" ht="25.5">
      <c r="A106" s="15" t="s">
        <v>212</v>
      </c>
      <c r="B106" s="15" t="s">
        <v>214</v>
      </c>
      <c r="C106" s="16" t="s">
        <v>213</v>
      </c>
      <c r="D106" s="31" t="s">
        <v>215</v>
      </c>
      <c r="E106" s="2">
        <v>9077349</v>
      </c>
      <c r="F106" s="2">
        <v>9077349</v>
      </c>
      <c r="G106" s="2">
        <v>0</v>
      </c>
      <c r="H106" s="2">
        <v>0</v>
      </c>
      <c r="I106" s="2">
        <v>0</v>
      </c>
      <c r="J106" s="2">
        <v>0</v>
      </c>
      <c r="K106" s="2">
        <v>0</v>
      </c>
      <c r="L106" s="2">
        <v>0</v>
      </c>
      <c r="M106" s="2">
        <v>0</v>
      </c>
      <c r="N106" s="2">
        <v>0</v>
      </c>
      <c r="O106" s="2">
        <v>0</v>
      </c>
      <c r="P106" s="2">
        <f t="shared" si="14"/>
        <v>9077349</v>
      </c>
    </row>
    <row r="107" spans="1:16" ht="25.5">
      <c r="A107" s="3" t="s">
        <v>216</v>
      </c>
      <c r="B107" s="3" t="s">
        <v>217</v>
      </c>
      <c r="C107" s="7" t="s">
        <v>213</v>
      </c>
      <c r="D107" s="34" t="s">
        <v>218</v>
      </c>
      <c r="E107" s="6">
        <v>743534</v>
      </c>
      <c r="F107" s="6">
        <v>743534</v>
      </c>
      <c r="G107" s="6">
        <v>0</v>
      </c>
      <c r="H107" s="6">
        <v>0</v>
      </c>
      <c r="I107" s="6">
        <v>0</v>
      </c>
      <c r="J107" s="6">
        <v>0</v>
      </c>
      <c r="K107" s="6">
        <v>0</v>
      </c>
      <c r="L107" s="6">
        <v>0</v>
      </c>
      <c r="M107" s="6">
        <v>0</v>
      </c>
      <c r="N107" s="6">
        <v>0</v>
      </c>
      <c r="O107" s="6">
        <v>0</v>
      </c>
      <c r="P107" s="6">
        <f t="shared" si="14"/>
        <v>743534</v>
      </c>
    </row>
    <row r="108" spans="1:16" ht="51">
      <c r="A108" s="3" t="s">
        <v>219</v>
      </c>
      <c r="B108" s="3" t="s">
        <v>220</v>
      </c>
      <c r="C108" s="5"/>
      <c r="D108" s="8" t="s">
        <v>221</v>
      </c>
      <c r="E108" s="6">
        <v>3885160</v>
      </c>
      <c r="F108" s="6">
        <v>3885160</v>
      </c>
      <c r="G108" s="6">
        <v>3008764</v>
      </c>
      <c r="H108" s="6">
        <v>50716</v>
      </c>
      <c r="I108" s="6">
        <v>0</v>
      </c>
      <c r="J108" s="6">
        <v>131600</v>
      </c>
      <c r="K108" s="6">
        <v>53600</v>
      </c>
      <c r="L108" s="6">
        <v>36400</v>
      </c>
      <c r="M108" s="6">
        <v>700</v>
      </c>
      <c r="N108" s="6">
        <v>78000</v>
      </c>
      <c r="O108" s="6">
        <v>78000</v>
      </c>
      <c r="P108" s="6">
        <f t="shared" si="14"/>
        <v>4016760</v>
      </c>
    </row>
    <row r="109" spans="1:16" ht="51">
      <c r="A109" s="15" t="s">
        <v>222</v>
      </c>
      <c r="B109" s="15" t="s">
        <v>223</v>
      </c>
      <c r="C109" s="16" t="s">
        <v>64</v>
      </c>
      <c r="D109" s="17" t="s">
        <v>224</v>
      </c>
      <c r="E109" s="2">
        <v>3885160</v>
      </c>
      <c r="F109" s="2">
        <v>3885160</v>
      </c>
      <c r="G109" s="2">
        <v>3008764</v>
      </c>
      <c r="H109" s="2">
        <v>50716</v>
      </c>
      <c r="I109" s="2">
        <v>0</v>
      </c>
      <c r="J109" s="2">
        <v>131600</v>
      </c>
      <c r="K109" s="2">
        <v>53600</v>
      </c>
      <c r="L109" s="2">
        <v>36400</v>
      </c>
      <c r="M109" s="2">
        <v>700</v>
      </c>
      <c r="N109" s="2">
        <v>78000</v>
      </c>
      <c r="O109" s="2">
        <v>78000</v>
      </c>
      <c r="P109" s="2">
        <f t="shared" si="14"/>
        <v>4016760</v>
      </c>
    </row>
    <row r="110" spans="1:16" ht="25.5">
      <c r="A110" s="3" t="s">
        <v>225</v>
      </c>
      <c r="B110" s="3" t="s">
        <v>226</v>
      </c>
      <c r="C110" s="5"/>
      <c r="D110" s="8" t="s">
        <v>227</v>
      </c>
      <c r="E110" s="6">
        <v>745428</v>
      </c>
      <c r="F110" s="6">
        <v>745428</v>
      </c>
      <c r="G110" s="6">
        <v>575516</v>
      </c>
      <c r="H110" s="6">
        <v>27096</v>
      </c>
      <c r="I110" s="6">
        <v>0</v>
      </c>
      <c r="J110" s="6">
        <v>0</v>
      </c>
      <c r="K110" s="6">
        <v>0</v>
      </c>
      <c r="L110" s="6">
        <v>0</v>
      </c>
      <c r="M110" s="6">
        <v>0</v>
      </c>
      <c r="N110" s="6">
        <v>0</v>
      </c>
      <c r="O110" s="6">
        <v>0</v>
      </c>
      <c r="P110" s="6">
        <f t="shared" si="14"/>
        <v>745428</v>
      </c>
    </row>
    <row r="111" spans="1:16" ht="25.5">
      <c r="A111" s="15" t="s">
        <v>228</v>
      </c>
      <c r="B111" s="15" t="s">
        <v>229</v>
      </c>
      <c r="C111" s="16" t="s">
        <v>102</v>
      </c>
      <c r="D111" s="17" t="s">
        <v>230</v>
      </c>
      <c r="E111" s="2">
        <v>745428</v>
      </c>
      <c r="F111" s="2">
        <v>745428</v>
      </c>
      <c r="G111" s="2">
        <v>575516</v>
      </c>
      <c r="H111" s="2">
        <v>27096</v>
      </c>
      <c r="I111" s="2">
        <v>0</v>
      </c>
      <c r="J111" s="2">
        <v>0</v>
      </c>
      <c r="K111" s="2">
        <v>0</v>
      </c>
      <c r="L111" s="2">
        <v>0</v>
      </c>
      <c r="M111" s="2">
        <v>0</v>
      </c>
      <c r="N111" s="2">
        <v>0</v>
      </c>
      <c r="O111" s="2">
        <v>0</v>
      </c>
      <c r="P111" s="2">
        <f t="shared" si="14"/>
        <v>745428</v>
      </c>
    </row>
    <row r="112" spans="1:16" ht="76.5">
      <c r="A112" s="3" t="s">
        <v>231</v>
      </c>
      <c r="B112" s="3" t="s">
        <v>232</v>
      </c>
      <c r="C112" s="5"/>
      <c r="D112" s="8" t="s">
        <v>233</v>
      </c>
      <c r="E112" s="6">
        <v>148300</v>
      </c>
      <c r="F112" s="6">
        <v>148300</v>
      </c>
      <c r="G112" s="6">
        <v>0</v>
      </c>
      <c r="H112" s="6">
        <v>0</v>
      </c>
      <c r="I112" s="6">
        <v>0</v>
      </c>
      <c r="J112" s="6">
        <v>0</v>
      </c>
      <c r="K112" s="6">
        <v>0</v>
      </c>
      <c r="L112" s="6">
        <v>0</v>
      </c>
      <c r="M112" s="6">
        <v>0</v>
      </c>
      <c r="N112" s="6">
        <v>0</v>
      </c>
      <c r="O112" s="6">
        <v>0</v>
      </c>
      <c r="P112" s="6">
        <f t="shared" si="14"/>
        <v>148300</v>
      </c>
    </row>
    <row r="113" spans="1:16" ht="63.75">
      <c r="A113" s="15" t="s">
        <v>234</v>
      </c>
      <c r="B113" s="15" t="s">
        <v>235</v>
      </c>
      <c r="C113" s="16" t="s">
        <v>213</v>
      </c>
      <c r="D113" s="17" t="s">
        <v>236</v>
      </c>
      <c r="E113" s="2">
        <v>148300</v>
      </c>
      <c r="F113" s="2">
        <v>148300</v>
      </c>
      <c r="G113" s="2">
        <v>0</v>
      </c>
      <c r="H113" s="2">
        <v>0</v>
      </c>
      <c r="I113" s="2">
        <v>0</v>
      </c>
      <c r="J113" s="2">
        <v>0</v>
      </c>
      <c r="K113" s="2">
        <v>0</v>
      </c>
      <c r="L113" s="2">
        <v>0</v>
      </c>
      <c r="M113" s="2">
        <v>0</v>
      </c>
      <c r="N113" s="2">
        <v>0</v>
      </c>
      <c r="O113" s="2">
        <v>0</v>
      </c>
      <c r="P113" s="2">
        <f aca="true" t="shared" si="15" ref="P113:P137">E113+J113</f>
        <v>148300</v>
      </c>
    </row>
    <row r="114" spans="1:16" ht="12.75">
      <c r="A114" s="3" t="s">
        <v>237</v>
      </c>
      <c r="B114" s="3" t="s">
        <v>238</v>
      </c>
      <c r="C114" s="5"/>
      <c r="D114" s="8" t="s">
        <v>239</v>
      </c>
      <c r="E114" s="6">
        <v>129167</v>
      </c>
      <c r="F114" s="6">
        <v>129167</v>
      </c>
      <c r="G114" s="6">
        <v>0</v>
      </c>
      <c r="H114" s="6">
        <v>0</v>
      </c>
      <c r="I114" s="6">
        <v>0</v>
      </c>
      <c r="J114" s="6">
        <v>0</v>
      </c>
      <c r="K114" s="6">
        <v>0</v>
      </c>
      <c r="L114" s="6">
        <v>0</v>
      </c>
      <c r="M114" s="6">
        <v>0</v>
      </c>
      <c r="N114" s="6">
        <v>0</v>
      </c>
      <c r="O114" s="6">
        <v>0</v>
      </c>
      <c r="P114" s="6">
        <f t="shared" si="15"/>
        <v>129167</v>
      </c>
    </row>
    <row r="115" spans="1:16" ht="38.25">
      <c r="A115" s="15" t="s">
        <v>240</v>
      </c>
      <c r="B115" s="15" t="s">
        <v>241</v>
      </c>
      <c r="C115" s="16" t="s">
        <v>142</v>
      </c>
      <c r="D115" s="17" t="s">
        <v>242</v>
      </c>
      <c r="E115" s="2">
        <v>129167</v>
      </c>
      <c r="F115" s="2">
        <v>129167</v>
      </c>
      <c r="G115" s="2">
        <v>0</v>
      </c>
      <c r="H115" s="2">
        <v>0</v>
      </c>
      <c r="I115" s="2">
        <v>0</v>
      </c>
      <c r="J115" s="2">
        <v>0</v>
      </c>
      <c r="K115" s="2">
        <v>0</v>
      </c>
      <c r="L115" s="2">
        <v>0</v>
      </c>
      <c r="M115" s="2">
        <v>0</v>
      </c>
      <c r="N115" s="2">
        <v>0</v>
      </c>
      <c r="O115" s="2">
        <v>0</v>
      </c>
      <c r="P115" s="2">
        <f t="shared" si="15"/>
        <v>129167</v>
      </c>
    </row>
    <row r="116" spans="1:16" ht="25.5">
      <c r="A116" s="3" t="s">
        <v>243</v>
      </c>
      <c r="B116" s="4"/>
      <c r="C116" s="5"/>
      <c r="D116" s="24" t="s">
        <v>313</v>
      </c>
      <c r="E116" s="6">
        <v>1737042</v>
      </c>
      <c r="F116" s="6">
        <v>1737042</v>
      </c>
      <c r="G116" s="6">
        <v>1084741</v>
      </c>
      <c r="H116" s="6">
        <v>123478</v>
      </c>
      <c r="I116" s="6">
        <v>0</v>
      </c>
      <c r="J116" s="6">
        <v>0</v>
      </c>
      <c r="K116" s="6">
        <v>0</v>
      </c>
      <c r="L116" s="6">
        <v>0</v>
      </c>
      <c r="M116" s="6">
        <v>0</v>
      </c>
      <c r="N116" s="6">
        <v>0</v>
      </c>
      <c r="O116" s="6">
        <v>0</v>
      </c>
      <c r="P116" s="6">
        <f t="shared" si="15"/>
        <v>1737042</v>
      </c>
    </row>
    <row r="117" spans="1:16" ht="25.5">
      <c r="A117" s="3" t="s">
        <v>244</v>
      </c>
      <c r="B117" s="4"/>
      <c r="C117" s="5"/>
      <c r="D117" s="24" t="s">
        <v>314</v>
      </c>
      <c r="E117" s="6">
        <v>1737042</v>
      </c>
      <c r="F117" s="6">
        <v>1737042</v>
      </c>
      <c r="G117" s="6">
        <v>1084741</v>
      </c>
      <c r="H117" s="6">
        <v>123478</v>
      </c>
      <c r="I117" s="6">
        <v>0</v>
      </c>
      <c r="J117" s="6">
        <v>0</v>
      </c>
      <c r="K117" s="6">
        <v>0</v>
      </c>
      <c r="L117" s="6">
        <v>0</v>
      </c>
      <c r="M117" s="6">
        <v>0</v>
      </c>
      <c r="N117" s="6">
        <v>0</v>
      </c>
      <c r="O117" s="6">
        <v>0</v>
      </c>
      <c r="P117" s="6">
        <f t="shared" si="15"/>
        <v>1737042</v>
      </c>
    </row>
    <row r="118" spans="1:16" ht="12.75">
      <c r="A118" s="3"/>
      <c r="B118" s="4">
        <v>3000</v>
      </c>
      <c r="C118" s="5"/>
      <c r="D118" s="24" t="s">
        <v>310</v>
      </c>
      <c r="E118" s="6">
        <f>E119</f>
        <v>1737042</v>
      </c>
      <c r="F118" s="6">
        <f aca="true" t="shared" si="16" ref="F118:O118">F119</f>
        <v>1737042</v>
      </c>
      <c r="G118" s="6">
        <f t="shared" si="16"/>
        <v>1084741</v>
      </c>
      <c r="H118" s="6">
        <f t="shared" si="16"/>
        <v>123478</v>
      </c>
      <c r="I118" s="6">
        <f t="shared" si="16"/>
        <v>0</v>
      </c>
      <c r="J118" s="6">
        <f t="shared" si="16"/>
        <v>0</v>
      </c>
      <c r="K118" s="6">
        <f t="shared" si="16"/>
        <v>0</v>
      </c>
      <c r="L118" s="6">
        <f t="shared" si="16"/>
        <v>0</v>
      </c>
      <c r="M118" s="6">
        <f t="shared" si="16"/>
        <v>0</v>
      </c>
      <c r="N118" s="6">
        <f t="shared" si="16"/>
        <v>0</v>
      </c>
      <c r="O118" s="6">
        <f t="shared" si="16"/>
        <v>0</v>
      </c>
      <c r="P118" s="6">
        <f t="shared" si="15"/>
        <v>1737042</v>
      </c>
    </row>
    <row r="119" spans="1:16" ht="25.5">
      <c r="A119" s="3" t="s">
        <v>245</v>
      </c>
      <c r="B119" s="3" t="s">
        <v>246</v>
      </c>
      <c r="C119" s="5"/>
      <c r="D119" s="8" t="s">
        <v>247</v>
      </c>
      <c r="E119" s="6">
        <v>1737042</v>
      </c>
      <c r="F119" s="6">
        <v>1737042</v>
      </c>
      <c r="G119" s="6">
        <v>1084741</v>
      </c>
      <c r="H119" s="6">
        <v>123478</v>
      </c>
      <c r="I119" s="6">
        <v>0</v>
      </c>
      <c r="J119" s="6">
        <v>0</v>
      </c>
      <c r="K119" s="6">
        <v>0</v>
      </c>
      <c r="L119" s="6">
        <v>0</v>
      </c>
      <c r="M119" s="6">
        <v>0</v>
      </c>
      <c r="N119" s="6">
        <v>0</v>
      </c>
      <c r="O119" s="6">
        <v>0</v>
      </c>
      <c r="P119" s="6">
        <f t="shared" si="15"/>
        <v>1737042</v>
      </c>
    </row>
    <row r="120" spans="1:16" ht="38.25">
      <c r="A120" s="15" t="s">
        <v>248</v>
      </c>
      <c r="B120" s="15" t="s">
        <v>249</v>
      </c>
      <c r="C120" s="16" t="s">
        <v>102</v>
      </c>
      <c r="D120" s="17" t="s">
        <v>250</v>
      </c>
      <c r="E120" s="2">
        <v>1737042</v>
      </c>
      <c r="F120" s="2">
        <v>1737042</v>
      </c>
      <c r="G120" s="2">
        <v>1084741</v>
      </c>
      <c r="H120" s="2">
        <v>123478</v>
      </c>
      <c r="I120" s="2">
        <v>0</v>
      </c>
      <c r="J120" s="2">
        <v>0</v>
      </c>
      <c r="K120" s="2">
        <v>0</v>
      </c>
      <c r="L120" s="2">
        <v>0</v>
      </c>
      <c r="M120" s="2">
        <v>0</v>
      </c>
      <c r="N120" s="2">
        <v>0</v>
      </c>
      <c r="O120" s="2">
        <v>0</v>
      </c>
      <c r="P120" s="2">
        <f t="shared" si="15"/>
        <v>1737042</v>
      </c>
    </row>
    <row r="121" spans="1:16" ht="25.5">
      <c r="A121" s="3" t="s">
        <v>251</v>
      </c>
      <c r="B121" s="4"/>
      <c r="C121" s="5"/>
      <c r="D121" s="25" t="s">
        <v>315</v>
      </c>
      <c r="E121" s="6">
        <v>7956062</v>
      </c>
      <c r="F121" s="6">
        <v>7956062</v>
      </c>
      <c r="G121" s="6">
        <v>5180300</v>
      </c>
      <c r="H121" s="6">
        <v>1165962</v>
      </c>
      <c r="I121" s="6">
        <v>0</v>
      </c>
      <c r="J121" s="6">
        <v>364070</v>
      </c>
      <c r="K121" s="6">
        <v>344070</v>
      </c>
      <c r="L121" s="6">
        <v>151200</v>
      </c>
      <c r="M121" s="6">
        <v>0</v>
      </c>
      <c r="N121" s="6">
        <v>20000</v>
      </c>
      <c r="O121" s="6">
        <v>20000</v>
      </c>
      <c r="P121" s="6">
        <f t="shared" si="15"/>
        <v>8320132</v>
      </c>
    </row>
    <row r="122" spans="1:16" ht="25.5">
      <c r="A122" s="3" t="s">
        <v>252</v>
      </c>
      <c r="B122" s="4"/>
      <c r="C122" s="5"/>
      <c r="D122" s="25" t="s">
        <v>316</v>
      </c>
      <c r="E122" s="6">
        <v>7956062</v>
      </c>
      <c r="F122" s="6">
        <v>7956062</v>
      </c>
      <c r="G122" s="6">
        <v>5180300</v>
      </c>
      <c r="H122" s="6">
        <v>1165962</v>
      </c>
      <c r="I122" s="6">
        <v>0</v>
      </c>
      <c r="J122" s="6">
        <v>364070</v>
      </c>
      <c r="K122" s="6">
        <v>344070</v>
      </c>
      <c r="L122" s="6">
        <v>151200</v>
      </c>
      <c r="M122" s="6">
        <v>0</v>
      </c>
      <c r="N122" s="6">
        <v>20000</v>
      </c>
      <c r="O122" s="6">
        <v>20000</v>
      </c>
      <c r="P122" s="6">
        <f t="shared" si="15"/>
        <v>8320132</v>
      </c>
    </row>
    <row r="123" spans="1:16" ht="12.75">
      <c r="A123" s="3"/>
      <c r="B123" s="4">
        <v>4000</v>
      </c>
      <c r="C123" s="5"/>
      <c r="D123" s="26" t="s">
        <v>317</v>
      </c>
      <c r="E123" s="6">
        <f>E124+E125+E126+E127+E128</f>
        <v>7956062</v>
      </c>
      <c r="F123" s="6">
        <f aca="true" t="shared" si="17" ref="F123:O123">F124+F125+F126+F127+F128</f>
        <v>7956062</v>
      </c>
      <c r="G123" s="6">
        <f t="shared" si="17"/>
        <v>5180300</v>
      </c>
      <c r="H123" s="6">
        <f t="shared" si="17"/>
        <v>1165962</v>
      </c>
      <c r="I123" s="6">
        <f t="shared" si="17"/>
        <v>0</v>
      </c>
      <c r="J123" s="6">
        <f t="shared" si="17"/>
        <v>364070</v>
      </c>
      <c r="K123" s="6">
        <f t="shared" si="17"/>
        <v>344070</v>
      </c>
      <c r="L123" s="6">
        <f t="shared" si="17"/>
        <v>151200</v>
      </c>
      <c r="M123" s="6">
        <f t="shared" si="17"/>
        <v>0</v>
      </c>
      <c r="N123" s="6">
        <f t="shared" si="17"/>
        <v>20000</v>
      </c>
      <c r="O123" s="6">
        <f t="shared" si="17"/>
        <v>20000</v>
      </c>
      <c r="P123" s="6">
        <f t="shared" si="15"/>
        <v>8320132</v>
      </c>
    </row>
    <row r="124" spans="1:16" ht="12.75">
      <c r="A124" s="3" t="s">
        <v>253</v>
      </c>
      <c r="B124" s="3" t="s">
        <v>255</v>
      </c>
      <c r="C124" s="7" t="s">
        <v>254</v>
      </c>
      <c r="D124" s="8" t="s">
        <v>256</v>
      </c>
      <c r="E124" s="6">
        <v>1139952</v>
      </c>
      <c r="F124" s="6">
        <v>1139952</v>
      </c>
      <c r="G124" s="6">
        <v>702500</v>
      </c>
      <c r="H124" s="6">
        <v>247852</v>
      </c>
      <c r="I124" s="6">
        <v>0</v>
      </c>
      <c r="J124" s="6">
        <v>2000</v>
      </c>
      <c r="K124" s="6">
        <v>2000</v>
      </c>
      <c r="L124" s="6">
        <v>0</v>
      </c>
      <c r="M124" s="6">
        <v>0</v>
      </c>
      <c r="N124" s="6">
        <v>0</v>
      </c>
      <c r="O124" s="6">
        <v>0</v>
      </c>
      <c r="P124" s="6">
        <f t="shared" si="15"/>
        <v>1141952</v>
      </c>
    </row>
    <row r="125" spans="1:16" ht="12.75">
      <c r="A125" s="3" t="s">
        <v>257</v>
      </c>
      <c r="B125" s="3" t="s">
        <v>258</v>
      </c>
      <c r="C125" s="7" t="s">
        <v>254</v>
      </c>
      <c r="D125" s="8" t="s">
        <v>259</v>
      </c>
      <c r="E125" s="6">
        <v>1887000</v>
      </c>
      <c r="F125" s="6">
        <v>1887000</v>
      </c>
      <c r="G125" s="6">
        <v>905700</v>
      </c>
      <c r="H125" s="6">
        <v>599000</v>
      </c>
      <c r="I125" s="6">
        <v>0</v>
      </c>
      <c r="J125" s="6">
        <v>8000</v>
      </c>
      <c r="K125" s="6">
        <v>8000</v>
      </c>
      <c r="L125" s="6">
        <v>0</v>
      </c>
      <c r="M125" s="6">
        <v>0</v>
      </c>
      <c r="N125" s="6">
        <v>0</v>
      </c>
      <c r="O125" s="6">
        <v>0</v>
      </c>
      <c r="P125" s="6">
        <f t="shared" si="15"/>
        <v>1895000</v>
      </c>
    </row>
    <row r="126" spans="1:16" ht="25.5">
      <c r="A126" s="3" t="s">
        <v>260</v>
      </c>
      <c r="B126" s="3" t="s">
        <v>262</v>
      </c>
      <c r="C126" s="7" t="s">
        <v>261</v>
      </c>
      <c r="D126" s="8" t="s">
        <v>263</v>
      </c>
      <c r="E126" s="6">
        <v>2038869</v>
      </c>
      <c r="F126" s="6">
        <v>2038869</v>
      </c>
      <c r="G126" s="6">
        <v>1285700</v>
      </c>
      <c r="H126" s="6">
        <v>250269</v>
      </c>
      <c r="I126" s="6">
        <v>0</v>
      </c>
      <c r="J126" s="6">
        <v>208000</v>
      </c>
      <c r="K126" s="6">
        <v>188000</v>
      </c>
      <c r="L126" s="6">
        <v>151200</v>
      </c>
      <c r="M126" s="6">
        <v>0</v>
      </c>
      <c r="N126" s="6">
        <v>20000</v>
      </c>
      <c r="O126" s="6">
        <v>20000</v>
      </c>
      <c r="P126" s="6">
        <f t="shared" si="15"/>
        <v>2246869</v>
      </c>
    </row>
    <row r="127" spans="1:16" ht="12.75">
      <c r="A127" s="3" t="s">
        <v>264</v>
      </c>
      <c r="B127" s="3" t="s">
        <v>265</v>
      </c>
      <c r="C127" s="7" t="s">
        <v>67</v>
      </c>
      <c r="D127" s="8" t="s">
        <v>266</v>
      </c>
      <c r="E127" s="6">
        <v>2521641</v>
      </c>
      <c r="F127" s="6">
        <v>2521641</v>
      </c>
      <c r="G127" s="6">
        <v>2005600</v>
      </c>
      <c r="H127" s="6">
        <v>68841</v>
      </c>
      <c r="I127" s="6">
        <v>0</v>
      </c>
      <c r="J127" s="6">
        <v>146070</v>
      </c>
      <c r="K127" s="6">
        <v>146070</v>
      </c>
      <c r="L127" s="6">
        <v>0</v>
      </c>
      <c r="M127" s="6">
        <v>0</v>
      </c>
      <c r="N127" s="6">
        <v>0</v>
      </c>
      <c r="O127" s="6">
        <v>0</v>
      </c>
      <c r="P127" s="6">
        <f t="shared" si="15"/>
        <v>2667711</v>
      </c>
    </row>
    <row r="128" spans="1:16" ht="12.75">
      <c r="A128" s="3" t="s">
        <v>267</v>
      </c>
      <c r="B128" s="3" t="s">
        <v>269</v>
      </c>
      <c r="C128" s="7" t="s">
        <v>268</v>
      </c>
      <c r="D128" s="8" t="s">
        <v>270</v>
      </c>
      <c r="E128" s="6">
        <v>368600</v>
      </c>
      <c r="F128" s="6">
        <v>368600</v>
      </c>
      <c r="G128" s="6">
        <v>280800</v>
      </c>
      <c r="H128" s="6">
        <v>0</v>
      </c>
      <c r="I128" s="6">
        <v>0</v>
      </c>
      <c r="J128" s="6">
        <v>0</v>
      </c>
      <c r="K128" s="6">
        <v>0</v>
      </c>
      <c r="L128" s="6">
        <v>0</v>
      </c>
      <c r="M128" s="6">
        <v>0</v>
      </c>
      <c r="N128" s="6">
        <v>0</v>
      </c>
      <c r="O128" s="6">
        <v>0</v>
      </c>
      <c r="P128" s="6">
        <f t="shared" si="15"/>
        <v>368600</v>
      </c>
    </row>
    <row r="129" spans="1:16" ht="25.5">
      <c r="A129" s="3" t="s">
        <v>271</v>
      </c>
      <c r="B129" s="4"/>
      <c r="C129" s="5"/>
      <c r="D129" s="27" t="s">
        <v>318</v>
      </c>
      <c r="E129" s="6">
        <v>23117750</v>
      </c>
      <c r="F129" s="6">
        <v>22617750</v>
      </c>
      <c r="G129" s="6">
        <v>0</v>
      </c>
      <c r="H129" s="6">
        <v>0</v>
      </c>
      <c r="I129" s="6">
        <v>0</v>
      </c>
      <c r="J129" s="6">
        <v>1145000</v>
      </c>
      <c r="K129" s="6">
        <v>0</v>
      </c>
      <c r="L129" s="6">
        <v>0</v>
      </c>
      <c r="M129" s="6">
        <v>0</v>
      </c>
      <c r="N129" s="6">
        <v>1145000</v>
      </c>
      <c r="O129" s="6">
        <v>1145000</v>
      </c>
      <c r="P129" s="6">
        <f t="shared" si="15"/>
        <v>24262750</v>
      </c>
    </row>
    <row r="130" spans="1:16" ht="25.5">
      <c r="A130" s="3" t="s">
        <v>272</v>
      </c>
      <c r="B130" s="4"/>
      <c r="C130" s="5"/>
      <c r="D130" s="27" t="s">
        <v>319</v>
      </c>
      <c r="E130" s="6">
        <v>23117750</v>
      </c>
      <c r="F130" s="6">
        <v>22617750</v>
      </c>
      <c r="G130" s="6">
        <v>0</v>
      </c>
      <c r="H130" s="6">
        <v>0</v>
      </c>
      <c r="I130" s="6">
        <v>0</v>
      </c>
      <c r="J130" s="6">
        <v>1145000</v>
      </c>
      <c r="K130" s="6">
        <v>0</v>
      </c>
      <c r="L130" s="6">
        <v>0</v>
      </c>
      <c r="M130" s="6">
        <v>0</v>
      </c>
      <c r="N130" s="6">
        <v>1145000</v>
      </c>
      <c r="O130" s="6">
        <v>1145000</v>
      </c>
      <c r="P130" s="6">
        <f t="shared" si="15"/>
        <v>24262750</v>
      </c>
    </row>
    <row r="131" spans="1:16" ht="12.75">
      <c r="A131" s="3"/>
      <c r="B131" s="4">
        <v>8000</v>
      </c>
      <c r="C131" s="5"/>
      <c r="D131" s="26" t="s">
        <v>320</v>
      </c>
      <c r="E131" s="6">
        <f>E132+E133+E134+E135</f>
        <v>23117750</v>
      </c>
      <c r="F131" s="6">
        <f aca="true" t="shared" si="18" ref="F131:O131">F132+F133+F134+F135</f>
        <v>22617750</v>
      </c>
      <c r="G131" s="6">
        <f t="shared" si="18"/>
        <v>0</v>
      </c>
      <c r="H131" s="6">
        <f t="shared" si="18"/>
        <v>0</v>
      </c>
      <c r="I131" s="6">
        <f t="shared" si="18"/>
        <v>0</v>
      </c>
      <c r="J131" s="6">
        <f t="shared" si="18"/>
        <v>1145000</v>
      </c>
      <c r="K131" s="6">
        <f t="shared" si="18"/>
        <v>0</v>
      </c>
      <c r="L131" s="6">
        <f t="shared" si="18"/>
        <v>0</v>
      </c>
      <c r="M131" s="6">
        <f t="shared" si="18"/>
        <v>0</v>
      </c>
      <c r="N131" s="6">
        <f t="shared" si="18"/>
        <v>1145000</v>
      </c>
      <c r="O131" s="6">
        <f t="shared" si="18"/>
        <v>1145000</v>
      </c>
      <c r="P131" s="6">
        <f t="shared" si="15"/>
        <v>24262750</v>
      </c>
    </row>
    <row r="132" spans="1:16" ht="12.75">
      <c r="A132" s="3" t="s">
        <v>273</v>
      </c>
      <c r="B132" s="3" t="s">
        <v>275</v>
      </c>
      <c r="C132" s="7" t="s">
        <v>274</v>
      </c>
      <c r="D132" s="8" t="s">
        <v>276</v>
      </c>
      <c r="E132" s="6">
        <v>500000</v>
      </c>
      <c r="F132" s="6">
        <v>0</v>
      </c>
      <c r="G132" s="6">
        <v>0</v>
      </c>
      <c r="H132" s="6">
        <v>0</v>
      </c>
      <c r="I132" s="6">
        <v>0</v>
      </c>
      <c r="J132" s="6">
        <v>0</v>
      </c>
      <c r="K132" s="6">
        <v>0</v>
      </c>
      <c r="L132" s="6">
        <v>0</v>
      </c>
      <c r="M132" s="6">
        <v>0</v>
      </c>
      <c r="N132" s="6">
        <v>0</v>
      </c>
      <c r="O132" s="6">
        <v>0</v>
      </c>
      <c r="P132" s="6">
        <f t="shared" si="15"/>
        <v>500000</v>
      </c>
    </row>
    <row r="133" spans="1:16" ht="12.75">
      <c r="A133" s="3" t="s">
        <v>277</v>
      </c>
      <c r="B133" s="3" t="s">
        <v>279</v>
      </c>
      <c r="C133" s="7" t="s">
        <v>278</v>
      </c>
      <c r="D133" s="6" t="s">
        <v>324</v>
      </c>
      <c r="E133" s="6">
        <v>10285400</v>
      </c>
      <c r="F133" s="6">
        <v>10285400</v>
      </c>
      <c r="G133" s="6">
        <v>0</v>
      </c>
      <c r="H133" s="6">
        <v>0</v>
      </c>
      <c r="I133" s="6">
        <v>0</v>
      </c>
      <c r="J133" s="6">
        <v>0</v>
      </c>
      <c r="K133" s="6">
        <v>0</v>
      </c>
      <c r="L133" s="6">
        <v>0</v>
      </c>
      <c r="M133" s="6">
        <v>0</v>
      </c>
      <c r="N133" s="6">
        <v>0</v>
      </c>
      <c r="O133" s="6">
        <v>0</v>
      </c>
      <c r="P133" s="6">
        <f t="shared" si="15"/>
        <v>10285400</v>
      </c>
    </row>
    <row r="134" spans="1:16" ht="48.75" customHeight="1">
      <c r="A134" s="3" t="s">
        <v>280</v>
      </c>
      <c r="B134" s="3" t="s">
        <v>281</v>
      </c>
      <c r="C134" s="7" t="s">
        <v>278</v>
      </c>
      <c r="D134" s="8" t="s">
        <v>282</v>
      </c>
      <c r="E134" s="6">
        <v>263500</v>
      </c>
      <c r="F134" s="6">
        <v>263500</v>
      </c>
      <c r="G134" s="6">
        <v>0</v>
      </c>
      <c r="H134" s="6">
        <v>0</v>
      </c>
      <c r="I134" s="6">
        <v>0</v>
      </c>
      <c r="J134" s="6">
        <v>145000</v>
      </c>
      <c r="K134" s="6">
        <v>0</v>
      </c>
      <c r="L134" s="6">
        <v>0</v>
      </c>
      <c r="M134" s="6">
        <v>0</v>
      </c>
      <c r="N134" s="6">
        <v>145000</v>
      </c>
      <c r="O134" s="6">
        <v>145000</v>
      </c>
      <c r="P134" s="6">
        <f t="shared" si="15"/>
        <v>408500</v>
      </c>
    </row>
    <row r="135" spans="1:16" ht="12.75">
      <c r="A135" s="3" t="s">
        <v>283</v>
      </c>
      <c r="B135" s="3" t="s">
        <v>284</v>
      </c>
      <c r="C135" s="7" t="s">
        <v>278</v>
      </c>
      <c r="D135" s="8" t="s">
        <v>285</v>
      </c>
      <c r="E135" s="6">
        <v>12068850</v>
      </c>
      <c r="F135" s="6">
        <v>12068850</v>
      </c>
      <c r="G135" s="6">
        <v>0</v>
      </c>
      <c r="H135" s="6">
        <v>0</v>
      </c>
      <c r="I135" s="6">
        <v>0</v>
      </c>
      <c r="J135" s="6">
        <v>1000000</v>
      </c>
      <c r="K135" s="6">
        <v>0</v>
      </c>
      <c r="L135" s="6">
        <v>0</v>
      </c>
      <c r="M135" s="6">
        <v>0</v>
      </c>
      <c r="N135" s="6">
        <v>1000000</v>
      </c>
      <c r="O135" s="6">
        <v>1000000</v>
      </c>
      <c r="P135" s="6">
        <f t="shared" si="15"/>
        <v>13068850</v>
      </c>
    </row>
    <row r="136" spans="1:16" ht="12.75">
      <c r="A136" s="3"/>
      <c r="B136" s="3"/>
      <c r="C136" s="7"/>
      <c r="D136" s="28" t="s">
        <v>323</v>
      </c>
      <c r="E136" s="11">
        <v>8337744</v>
      </c>
      <c r="F136" s="6">
        <v>0</v>
      </c>
      <c r="G136" s="6">
        <v>0</v>
      </c>
      <c r="H136" s="6">
        <v>0</v>
      </c>
      <c r="I136" s="6">
        <v>0</v>
      </c>
      <c r="J136" s="6">
        <v>0</v>
      </c>
      <c r="K136" s="6">
        <v>0</v>
      </c>
      <c r="L136" s="6">
        <v>0</v>
      </c>
      <c r="M136" s="6">
        <v>0</v>
      </c>
      <c r="N136" s="6">
        <v>0</v>
      </c>
      <c r="O136" s="6">
        <v>0</v>
      </c>
      <c r="P136" s="6">
        <f t="shared" si="15"/>
        <v>8337744</v>
      </c>
    </row>
    <row r="137" spans="1:16" ht="12.75">
      <c r="A137" s="4"/>
      <c r="B137" s="3" t="s">
        <v>286</v>
      </c>
      <c r="C137" s="5"/>
      <c r="D137" s="6" t="s">
        <v>7</v>
      </c>
      <c r="E137" s="6">
        <v>363644748</v>
      </c>
      <c r="F137" s="6">
        <v>354237004</v>
      </c>
      <c r="G137" s="6">
        <v>92155645</v>
      </c>
      <c r="H137" s="6">
        <v>14850699</v>
      </c>
      <c r="I137" s="6">
        <v>570000</v>
      </c>
      <c r="J137" s="6">
        <v>14096728</v>
      </c>
      <c r="K137" s="6">
        <v>2498904</v>
      </c>
      <c r="L137" s="6">
        <v>404824</v>
      </c>
      <c r="M137" s="6">
        <v>700</v>
      </c>
      <c r="N137" s="6">
        <v>11597824</v>
      </c>
      <c r="O137" s="6">
        <v>11597824</v>
      </c>
      <c r="P137" s="6">
        <f t="shared" si="15"/>
        <v>377741476</v>
      </c>
    </row>
    <row r="140" spans="1:16" s="26" customFormat="1" ht="12.75">
      <c r="A140" s="35" t="s">
        <v>321</v>
      </c>
      <c r="B140" s="35"/>
      <c r="C140" s="35"/>
      <c r="D140" s="35"/>
      <c r="E140" s="29"/>
      <c r="F140" s="29"/>
      <c r="G140" s="29"/>
      <c r="H140" s="29"/>
      <c r="I140" s="29"/>
      <c r="J140" s="29"/>
      <c r="K140" s="29"/>
      <c r="M140" s="29"/>
      <c r="N140" s="29"/>
      <c r="P140" s="29" t="s">
        <v>322</v>
      </c>
    </row>
    <row r="143" ht="12.75">
      <c r="E143" s="30"/>
    </row>
  </sheetData>
  <sheetProtection/>
  <mergeCells count="30">
    <mergeCell ref="A10:P10"/>
    <mergeCell ref="A11:P11"/>
    <mergeCell ref="A13:A16"/>
    <mergeCell ref="B13:B16"/>
    <mergeCell ref="C13:C16"/>
    <mergeCell ref="D13:D16"/>
    <mergeCell ref="E13:I13"/>
    <mergeCell ref="E14:E16"/>
    <mergeCell ref="F14:F16"/>
    <mergeCell ref="G14:H14"/>
    <mergeCell ref="G15:G16"/>
    <mergeCell ref="H15:H16"/>
    <mergeCell ref="I14:I16"/>
    <mergeCell ref="J13:O13"/>
    <mergeCell ref="J14:J16"/>
    <mergeCell ref="K14:K16"/>
    <mergeCell ref="L14:M14"/>
    <mergeCell ref="L15:L16"/>
    <mergeCell ref="M15:M16"/>
    <mergeCell ref="N14:N16"/>
    <mergeCell ref="A140:D140"/>
    <mergeCell ref="O15:O16"/>
    <mergeCell ref="P13:P16"/>
    <mergeCell ref="K1:P1"/>
    <mergeCell ref="K2:P2"/>
    <mergeCell ref="K3:P3"/>
    <mergeCell ref="K4:P4"/>
    <mergeCell ref="K5:P5"/>
    <mergeCell ref="K6:P6"/>
    <mergeCell ref="K7:P7"/>
  </mergeCells>
  <printOptions/>
  <pageMargins left="0.196850393700787" right="0.196850393700787" top="0.393700787401575" bottom="0.196850393700787" header="0" footer="0"/>
  <pageSetup fitToHeight="50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CtrlSoft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dcterms:created xsi:type="dcterms:W3CDTF">2017-02-27T08:25:20Z</dcterms:created>
  <dcterms:modified xsi:type="dcterms:W3CDTF">2017-02-28T10:10:42Z</dcterms:modified>
  <cp:category/>
  <cp:version/>
  <cp:contentType/>
  <cp:contentStatus/>
</cp:coreProperties>
</file>