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'дод.4'!$A$1:$H$63</definedName>
  </definedNames>
  <calcPr fullCalcOnLoad="1"/>
</workbook>
</file>

<file path=xl/sharedStrings.xml><?xml version="1.0" encoding="utf-8"?>
<sst xmlns="http://schemas.openxmlformats.org/spreadsheetml/2006/main" count="149" uniqueCount="106">
  <si>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</si>
  <si>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</si>
  <si>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</si>
  <si>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</si>
  <si>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</si>
  <si>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</si>
  <si>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</si>
  <si>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</si>
  <si>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</si>
  <si>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</si>
  <si>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</si>
  <si>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</si>
  <si>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</si>
  <si>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</si>
  <si>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</si>
  <si>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</si>
  <si>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</si>
  <si>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</si>
  <si>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</si>
  <si>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</si>
  <si>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</si>
  <si>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</si>
  <si>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</si>
  <si>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</si>
  <si>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</si>
  <si>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Фінансова підтримка спортивних споруд ст.Ювілейний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</si>
  <si>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</si>
  <si>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</si>
  <si>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</si>
  <si>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 xml:space="preserve">Районна програма молодь Красноградщини на 2016-2020рр.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</si>
  <si>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</si>
  <si>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 xml:space="preserve">Районна програма оздоровлення та відпочинку дітей на 2016-2020рр.                                       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</si>
  <si>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</si>
  <si>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</si>
  <si>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</si>
  <si>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</si>
  <si>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</si>
  <si>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</si>
  <si>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</si>
  <si>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</si>
  <si>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</si>
  <si>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</si>
  <si>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</si>
  <si>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</si>
  <si>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</si>
  <si>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</si>
  <si>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</si>
  <si>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</si>
  <si>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</si>
  <si>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</si>
  <si>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</si>
  <si>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</si>
  <si>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</si>
  <si>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</si>
  <si>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</si>
  <si>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</si>
  <si>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</si>
  <si>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</si>
  <si>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</si>
  <si>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</si>
  <si>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</si>
  <si>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</si>
  <si>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</si>
  <si>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</si>
  <si>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</si>
  <si>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</si>
  <si>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</si>
  <si>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</si>
  <si>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</si>
  <si>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</si>
  <si>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</si>
  <si>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</si>
  <si>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</si>
  <si>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</si>
  <si>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</si>
  <si>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</si>
  <si>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</si>
  <si>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</si>
  <si>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</si>
  <si>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</si>
  <si>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</si>
  <si>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</si>
  <si>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</si>
  <si>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>Програма економічного і соціального розвитку Красноградського району на 2016 рік</t>
  </si>
  <si>
    <t>250380</t>
  </si>
  <si>
    <t>Інша субвенція</t>
  </si>
  <si>
    <t>Програма поводження з твердими побутовими відходами в Красноградському районі на 2012-2017 роки</t>
  </si>
  <si>
    <t>20</t>
  </si>
  <si>
    <t xml:space="preserve">Служба у справах дітей районної державної адміністрації </t>
  </si>
  <si>
    <t>090700</t>
  </si>
  <si>
    <t>Утримання закладів, що надають соціальні послуги дітям, які опинились в складних життєвих обставинах</t>
  </si>
  <si>
    <t>75</t>
  </si>
  <si>
    <t>180109</t>
  </si>
  <si>
    <t>Аналітично-інформаційна система "Місцеві бюджети рівня міста, району 2006"</t>
  </si>
  <si>
    <t>Програма стабілізації та соціально-економічного розвитку територій</t>
  </si>
  <si>
    <t>170102</t>
  </si>
  <si>
    <t>Коипенсаційні виплати на пільговий проїзд автомобільним транспортом окремих категорій громадян</t>
  </si>
  <si>
    <t>090412</t>
  </si>
  <si>
    <t>Інші видатки на соціальний захист населення</t>
  </si>
  <si>
    <t>Районна програма  забезпечення пожежної безпеки на період до 2020 року</t>
  </si>
  <si>
    <t>210105</t>
  </si>
  <si>
    <t>Видатки на запобігання та ліквідацію надзвичайних ситуацій та наслідків стихійного лиха</t>
  </si>
  <si>
    <t>Районна 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</si>
  <si>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Будинок культури</t>
  </si>
  <si>
    <t>Централізована бухгалтерія</t>
  </si>
  <si>
    <r>
  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15 грудня 2016 року № 300-VII  
(XV сесія VІІ скликання)  </t>
    </r>
    <r>
      <rPr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</si>
</sst>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92" fontId="37" fillId="0" borderId="13" xfId="95" applyNumberFormat="1" applyFont="1" applyBorder="1" applyAlignment="1">
      <alignment vertical="top" wrapText="1"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192" fontId="37" fillId="0" borderId="0" xfId="0" applyNumberFormat="1" applyFont="1" applyFill="1" applyBorder="1" applyAlignment="1">
      <alignment vertical="justify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6" xfId="95" applyNumberFormat="1" applyFont="1" applyFill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top" wrapText="1"/>
      <protection/>
    </xf>
    <xf numFmtId="1" fontId="38" fillId="0" borderId="13" xfId="95" applyNumberFormat="1" applyFont="1" applyBorder="1" applyAlignment="1">
      <alignment horizontal="center" vertical="center"/>
      <protection/>
    </xf>
    <xf numFmtId="1" fontId="30" fillId="0" borderId="13" xfId="95" applyNumberFormat="1" applyFont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center" vertical="center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1" fontId="38" fillId="0" borderId="17" xfId="95" applyNumberFormat="1" applyFont="1" applyBorder="1" applyAlignment="1">
      <alignment horizontal="center" vertical="center"/>
      <protection/>
    </xf>
    <xf numFmtId="1" fontId="38" fillId="0" borderId="0" xfId="95" applyNumberFormat="1" applyFont="1" applyBorder="1" applyAlignment="1">
      <alignment horizontal="center" vertical="center"/>
      <protection/>
    </xf>
    <xf numFmtId="2" fontId="29" fillId="0" borderId="13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" fontId="38" fillId="0" borderId="0" xfId="95" applyNumberFormat="1" applyFont="1" applyFill="1" applyBorder="1" applyAlignment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192" fontId="28" fillId="0" borderId="13" xfId="0" applyNumberFormat="1" applyFont="1" applyFill="1" applyBorder="1" applyAlignment="1">
      <alignment vertical="justify"/>
    </xf>
    <xf numFmtId="49" fontId="41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1" fontId="30" fillId="0" borderId="13" xfId="95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 quotePrefix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 applyProtection="1">
      <alignment/>
      <protection/>
    </xf>
    <xf numFmtId="0" fontId="29" fillId="0" borderId="13" xfId="0" applyFont="1" applyFill="1" applyBorder="1" applyAlignment="1">
      <alignment horizontal="center" wrapText="1"/>
    </xf>
    <xf numFmtId="3" fontId="37" fillId="0" borderId="13" xfId="95" applyNumberFormat="1" applyFont="1" applyFill="1" applyBorder="1" applyAlignment="1">
      <alignment vertical="center"/>
      <protection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vertical="center" wrapText="1"/>
    </xf>
    <xf numFmtId="1" fontId="39" fillId="0" borderId="13" xfId="95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justify"/>
    </xf>
    <xf numFmtId="2" fontId="29" fillId="0" borderId="13" xfId="0" applyNumberFormat="1" applyFont="1" applyFill="1" applyBorder="1" applyAlignment="1">
      <alignment horizontal="left" wrapText="1"/>
    </xf>
    <xf numFmtId="2" fontId="29" fillId="0" borderId="13" xfId="0" applyNumberFormat="1" applyFont="1" applyFill="1" applyBorder="1" applyAlignment="1">
      <alignment wrapText="1"/>
    </xf>
    <xf numFmtId="3" fontId="37" fillId="0" borderId="13" xfId="95" applyNumberFormat="1" applyFont="1" applyFill="1" applyBorder="1" applyAlignment="1">
      <alignment horizontal="center" vertical="center"/>
      <protection/>
    </xf>
    <xf numFmtId="2" fontId="29" fillId="0" borderId="13" xfId="0" applyNumberFormat="1" applyFont="1" applyBorder="1" applyAlignment="1">
      <alignment vertical="center" wrapText="1"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3" xfId="0" applyFont="1" applyFill="1" applyBorder="1" applyAlignment="1">
      <alignment horizontal="right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Alignment="1" applyProtection="1">
      <alignment horizontal="left" vertical="top"/>
      <protection/>
    </xf>
    <xf numFmtId="0" fontId="45" fillId="0" borderId="0" xfId="0" applyNumberFormat="1" applyFont="1" applyFill="1" applyAlignment="1" applyProtection="1">
      <alignment horizontal="right" vertical="center" wrapText="1"/>
      <protection/>
    </xf>
    <xf numFmtId="0" fontId="47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zoomScaleSheetLayoutView="75" zoomScalePageLayoutView="0" workbookViewId="0" topLeftCell="B51">
      <selection activeCell="F6" sqref="F6"/>
    </sheetView>
  </sheetViews>
  <sheetFormatPr defaultColWidth="9.16015625" defaultRowHeight="12.75"/>
  <cols>
    <col min="1" max="1" width="3.83203125" style="3" hidden="1" customWidth="1"/>
    <col min="2" max="2" width="24.83203125" style="9" customWidth="1"/>
    <col min="3" max="3" width="54" style="3" customWidth="1"/>
    <col min="4" max="4" width="53.66015625" style="3" customWidth="1"/>
    <col min="5" max="5" width="16.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9" width="9.16015625" style="2" customWidth="1"/>
    <col min="10" max="10" width="10.33203125" style="2" bestFit="1" customWidth="1"/>
    <col min="11" max="16384" width="9.16015625" style="2" customWidth="1"/>
  </cols>
  <sheetData>
    <row r="1" spans="1:7" s="6" customFormat="1" ht="13.5" customHeight="1">
      <c r="A1" s="5"/>
      <c r="B1" s="81"/>
      <c r="C1" s="81"/>
      <c r="D1" s="81"/>
      <c r="E1" s="81"/>
      <c r="F1" s="81"/>
      <c r="G1" s="81"/>
    </row>
    <row r="2" spans="2:7" ht="114.75" customHeight="1">
      <c r="B2" s="78"/>
      <c r="C2" s="78"/>
      <c r="D2" s="79"/>
      <c r="E2" s="82" t="s">
        <v>105</v>
      </c>
      <c r="F2" s="83"/>
      <c r="G2" s="83"/>
    </row>
    <row r="3" spans="1:7" ht="39.75" customHeight="1">
      <c r="A3" s="1"/>
      <c r="B3" s="84" t="s">
        <v>17</v>
      </c>
      <c r="C3" s="84"/>
      <c r="D3" s="84"/>
      <c r="E3" s="84"/>
      <c r="F3" s="84"/>
      <c r="G3" s="84"/>
    </row>
    <row r="4" spans="1:7" ht="39.75" customHeight="1">
      <c r="A4" s="1"/>
      <c r="B4" s="76"/>
      <c r="C4" s="76"/>
      <c r="D4" s="76"/>
      <c r="E4" s="76"/>
      <c r="F4" s="76"/>
      <c r="G4" s="76"/>
    </row>
    <row r="5" spans="2:7" ht="18.75">
      <c r="B5" s="10"/>
      <c r="C5" s="4"/>
      <c r="D5" s="12"/>
      <c r="E5" s="12"/>
      <c r="F5" s="13"/>
      <c r="G5" s="7" t="s">
        <v>21</v>
      </c>
    </row>
    <row r="6" spans="1:7" ht="99.75" customHeight="1">
      <c r="A6" s="11"/>
      <c r="B6" s="14" t="s">
        <v>13</v>
      </c>
      <c r="C6" s="15" t="s">
        <v>14</v>
      </c>
      <c r="D6" s="8" t="s">
        <v>4</v>
      </c>
      <c r="E6" s="25" t="s">
        <v>0</v>
      </c>
      <c r="F6" s="26" t="s">
        <v>1</v>
      </c>
      <c r="G6" s="26" t="s">
        <v>3</v>
      </c>
    </row>
    <row r="7" spans="2:7" ht="48" customHeight="1">
      <c r="B7" s="23" t="s">
        <v>9</v>
      </c>
      <c r="C7" s="24" t="s">
        <v>15</v>
      </c>
      <c r="D7" s="20"/>
      <c r="E7" s="38">
        <f>+E8+E9+E10</f>
        <v>130000</v>
      </c>
      <c r="F7" s="38">
        <f>+F8+F9+F10</f>
        <v>107180</v>
      </c>
      <c r="G7" s="38">
        <f>E7+F7</f>
        <v>237180</v>
      </c>
    </row>
    <row r="8" spans="2:7" ht="48" customHeight="1">
      <c r="B8" s="28" t="s">
        <v>60</v>
      </c>
      <c r="C8" s="18" t="s">
        <v>61</v>
      </c>
      <c r="D8" s="20" t="s">
        <v>62</v>
      </c>
      <c r="E8" s="40"/>
      <c r="F8" s="40">
        <v>107180</v>
      </c>
      <c r="G8" s="40">
        <f>E8+F8</f>
        <v>107180</v>
      </c>
    </row>
    <row r="9" spans="2:7" ht="48" customHeight="1">
      <c r="B9" s="17">
        <v>180109</v>
      </c>
      <c r="C9" s="18" t="s">
        <v>8</v>
      </c>
      <c r="D9" s="27" t="s">
        <v>22</v>
      </c>
      <c r="E9" s="40">
        <v>30000</v>
      </c>
      <c r="F9" s="39"/>
      <c r="G9" s="40">
        <v>30000</v>
      </c>
    </row>
    <row r="10" spans="2:7" ht="48" customHeight="1">
      <c r="B10" s="17">
        <v>180109</v>
      </c>
      <c r="C10" s="18" t="s">
        <v>8</v>
      </c>
      <c r="D10" s="20" t="s">
        <v>11</v>
      </c>
      <c r="E10" s="40">
        <v>100000</v>
      </c>
      <c r="F10" s="39"/>
      <c r="G10" s="40">
        <v>100000</v>
      </c>
    </row>
    <row r="11" spans="2:7" ht="48" customHeight="1">
      <c r="B11" s="67" t="s">
        <v>10</v>
      </c>
      <c r="C11" s="68" t="s">
        <v>16</v>
      </c>
      <c r="D11" s="27"/>
      <c r="E11" s="41">
        <f>E12+E13+E14+E15+E16+E17+E18+E19+E20+E21+E22+E23</f>
        <v>15510449</v>
      </c>
      <c r="F11" s="41">
        <f>F12+F13+F14+F15+F16+F17+F18+F19+F20+F21+F22+F23</f>
        <v>10837115</v>
      </c>
      <c r="G11" s="41">
        <f>G12+G13+G14+G15+G16+G17+G18+G19+G20+G21+G22+G23</f>
        <v>26347564</v>
      </c>
    </row>
    <row r="12" spans="2:7" ht="73.5" customHeight="1">
      <c r="B12" s="29">
        <v>180109</v>
      </c>
      <c r="C12" s="30" t="s">
        <v>8</v>
      </c>
      <c r="D12" s="27" t="s">
        <v>23</v>
      </c>
      <c r="E12" s="42">
        <v>50000</v>
      </c>
      <c r="F12" s="69"/>
      <c r="G12" s="42">
        <v>50000</v>
      </c>
    </row>
    <row r="13" spans="2:7" ht="48" customHeight="1">
      <c r="B13" s="29">
        <v>180109</v>
      </c>
      <c r="C13" s="30" t="s">
        <v>8</v>
      </c>
      <c r="D13" s="27" t="s">
        <v>22</v>
      </c>
      <c r="E13" s="42">
        <v>45000</v>
      </c>
      <c r="F13" s="61"/>
      <c r="G13" s="42">
        <v>45000</v>
      </c>
    </row>
    <row r="14" spans="2:7" ht="48" customHeight="1">
      <c r="B14" s="29">
        <v>180109</v>
      </c>
      <c r="C14" s="30" t="s">
        <v>8</v>
      </c>
      <c r="D14" s="27" t="s">
        <v>12</v>
      </c>
      <c r="E14" s="42">
        <v>100000</v>
      </c>
      <c r="F14" s="61"/>
      <c r="G14" s="42">
        <v>100000</v>
      </c>
    </row>
    <row r="15" spans="2:7" ht="66" customHeight="1">
      <c r="B15" s="29">
        <v>100201</v>
      </c>
      <c r="C15" s="30" t="s">
        <v>57</v>
      </c>
      <c r="D15" s="70" t="s">
        <v>56</v>
      </c>
      <c r="E15" s="42"/>
      <c r="F15" s="42">
        <v>411787</v>
      </c>
      <c r="G15" s="42">
        <f>E15+F15</f>
        <v>411787</v>
      </c>
    </row>
    <row r="16" spans="2:7" ht="96.75" customHeight="1">
      <c r="B16" s="29">
        <v>100201</v>
      </c>
      <c r="C16" s="30" t="s">
        <v>57</v>
      </c>
      <c r="D16" s="71" t="s">
        <v>58</v>
      </c>
      <c r="E16" s="42">
        <v>779035</v>
      </c>
      <c r="F16" s="42">
        <v>1605672</v>
      </c>
      <c r="G16" s="42">
        <f aca="true" t="shared" si="0" ref="G16:G22">E16+F16</f>
        <v>2384707</v>
      </c>
    </row>
    <row r="17" spans="2:7" ht="36" customHeight="1">
      <c r="B17" s="29">
        <v>100202</v>
      </c>
      <c r="C17" s="30" t="s">
        <v>59</v>
      </c>
      <c r="D17" s="72" t="s">
        <v>82</v>
      </c>
      <c r="E17" s="42">
        <v>343682</v>
      </c>
      <c r="F17" s="42">
        <v>274016</v>
      </c>
      <c r="G17" s="42">
        <f t="shared" si="0"/>
        <v>617698</v>
      </c>
    </row>
    <row r="18" spans="2:7" ht="36" customHeight="1">
      <c r="B18" s="29">
        <v>100202</v>
      </c>
      <c r="C18" s="30" t="s">
        <v>59</v>
      </c>
      <c r="D18" s="65" t="s">
        <v>83</v>
      </c>
      <c r="E18" s="42"/>
      <c r="F18" s="42">
        <v>2400000</v>
      </c>
      <c r="G18" s="42">
        <f t="shared" si="0"/>
        <v>2400000</v>
      </c>
    </row>
    <row r="19" spans="2:7" ht="69.75" customHeight="1">
      <c r="B19" s="48" t="s">
        <v>76</v>
      </c>
      <c r="C19" s="45" t="s">
        <v>64</v>
      </c>
      <c r="D19" s="65" t="s">
        <v>63</v>
      </c>
      <c r="E19" s="66">
        <v>10185018</v>
      </c>
      <c r="F19" s="66">
        <v>4716488</v>
      </c>
      <c r="G19" s="42">
        <f t="shared" si="0"/>
        <v>14901506</v>
      </c>
    </row>
    <row r="20" spans="2:7" ht="69.75" customHeight="1">
      <c r="B20" s="51" t="s">
        <v>52</v>
      </c>
      <c r="C20" s="30" t="s">
        <v>53</v>
      </c>
      <c r="D20" s="65" t="s">
        <v>63</v>
      </c>
      <c r="E20" s="66"/>
      <c r="F20" s="77">
        <v>445590</v>
      </c>
      <c r="G20" s="42">
        <f t="shared" si="0"/>
        <v>445590</v>
      </c>
    </row>
    <row r="21" spans="2:7" ht="69.75" customHeight="1">
      <c r="B21" s="47" t="s">
        <v>80</v>
      </c>
      <c r="C21" s="45" t="s">
        <v>81</v>
      </c>
      <c r="D21" s="65" t="s">
        <v>63</v>
      </c>
      <c r="E21" s="66">
        <v>987150</v>
      </c>
      <c r="F21" s="77"/>
      <c r="G21" s="42">
        <f t="shared" si="0"/>
        <v>987150</v>
      </c>
    </row>
    <row r="22" spans="2:7" ht="80.25" customHeight="1">
      <c r="B22" s="48" t="s">
        <v>77</v>
      </c>
      <c r="C22" s="45" t="s">
        <v>65</v>
      </c>
      <c r="D22" s="65" t="s">
        <v>63</v>
      </c>
      <c r="E22" s="66">
        <v>2961864</v>
      </c>
      <c r="F22" s="66">
        <v>983562</v>
      </c>
      <c r="G22" s="42">
        <f t="shared" si="0"/>
        <v>3945426</v>
      </c>
    </row>
    <row r="23" spans="2:7" ht="80.25" customHeight="1">
      <c r="B23" s="54" t="s">
        <v>100</v>
      </c>
      <c r="C23" s="30" t="s">
        <v>101</v>
      </c>
      <c r="D23" s="65" t="s">
        <v>102</v>
      </c>
      <c r="E23" s="66">
        <v>58700</v>
      </c>
      <c r="F23" s="66"/>
      <c r="G23" s="42">
        <f>E23+F23</f>
        <v>58700</v>
      </c>
    </row>
    <row r="24" spans="2:9" ht="48" customHeight="1">
      <c r="B24" s="34">
        <v>10</v>
      </c>
      <c r="C24" s="35" t="s">
        <v>18</v>
      </c>
      <c r="D24" s="27"/>
      <c r="E24" s="41">
        <f>E25+E26+E27+E28+E29+E30+E31+E32+E33+E34</f>
        <v>11844538</v>
      </c>
      <c r="F24" s="41">
        <f>F25+F26+F27+F28+F29+F30+F31+F32+F33+F34</f>
        <v>24301037</v>
      </c>
      <c r="G24" s="41">
        <f>G25+G26+G27+G28+G29+G30+G31+G32+G33+G34</f>
        <v>36145575</v>
      </c>
      <c r="H24" s="43" t="e">
        <f>H25+H26+H27+H28+H29+#REF!+H30+H31+H32+H33+H34</f>
        <v>#REF!</v>
      </c>
      <c r="I24" s="44"/>
    </row>
    <row r="25" spans="2:7" ht="48" customHeight="1">
      <c r="B25" s="51" t="s">
        <v>38</v>
      </c>
      <c r="C25" s="30" t="s">
        <v>39</v>
      </c>
      <c r="D25" s="27" t="s">
        <v>37</v>
      </c>
      <c r="E25" s="66">
        <v>6930872</v>
      </c>
      <c r="F25" s="73">
        <v>12143592</v>
      </c>
      <c r="G25" s="73">
        <f>SUM(E25:F25)</f>
        <v>19074464</v>
      </c>
    </row>
    <row r="26" spans="2:7" ht="48" customHeight="1">
      <c r="B26" s="51" t="s">
        <v>40</v>
      </c>
      <c r="C26" s="30" t="s">
        <v>41</v>
      </c>
      <c r="D26" s="27" t="s">
        <v>37</v>
      </c>
      <c r="E26" s="66">
        <v>5900</v>
      </c>
      <c r="F26" s="73">
        <v>373200</v>
      </c>
      <c r="G26" s="73">
        <f aca="true" t="shared" si="1" ref="G26:G34">SUM(E26:F26)</f>
        <v>379100</v>
      </c>
    </row>
    <row r="27" spans="2:7" ht="48" customHeight="1">
      <c r="B27" s="51" t="s">
        <v>42</v>
      </c>
      <c r="C27" s="30" t="s">
        <v>43</v>
      </c>
      <c r="D27" s="27" t="s">
        <v>37</v>
      </c>
      <c r="E27" s="66">
        <v>180308</v>
      </c>
      <c r="F27" s="73">
        <v>26000</v>
      </c>
      <c r="G27" s="73">
        <f t="shared" si="1"/>
        <v>206308</v>
      </c>
    </row>
    <row r="28" spans="2:7" ht="48" customHeight="1">
      <c r="B28" s="51" t="s">
        <v>44</v>
      </c>
      <c r="C28" s="30" t="s">
        <v>45</v>
      </c>
      <c r="D28" s="27" t="s">
        <v>37</v>
      </c>
      <c r="E28" s="66">
        <v>19692</v>
      </c>
      <c r="F28" s="73">
        <v>1060413</v>
      </c>
      <c r="G28" s="73">
        <f t="shared" si="1"/>
        <v>1080105</v>
      </c>
    </row>
    <row r="29" spans="2:7" ht="48" customHeight="1">
      <c r="B29" s="51" t="s">
        <v>46</v>
      </c>
      <c r="C29" s="30" t="s">
        <v>47</v>
      </c>
      <c r="D29" s="27" t="s">
        <v>37</v>
      </c>
      <c r="E29" s="66">
        <v>330040</v>
      </c>
      <c r="F29" s="73"/>
      <c r="G29" s="73">
        <f t="shared" si="1"/>
        <v>330040</v>
      </c>
    </row>
    <row r="30" spans="2:7" ht="48" customHeight="1">
      <c r="B30" s="51" t="s">
        <v>19</v>
      </c>
      <c r="C30" s="30" t="s">
        <v>20</v>
      </c>
      <c r="D30" s="27" t="s">
        <v>37</v>
      </c>
      <c r="E30" s="66">
        <v>4288766</v>
      </c>
      <c r="F30" s="73">
        <v>3141600</v>
      </c>
      <c r="G30" s="73">
        <f t="shared" si="1"/>
        <v>7430366</v>
      </c>
    </row>
    <row r="31" spans="2:7" ht="48" customHeight="1">
      <c r="B31" s="51" t="s">
        <v>48</v>
      </c>
      <c r="C31" s="30" t="s">
        <v>49</v>
      </c>
      <c r="D31" s="27" t="s">
        <v>37</v>
      </c>
      <c r="E31" s="66">
        <v>28960</v>
      </c>
      <c r="F31" s="73"/>
      <c r="G31" s="73">
        <f t="shared" si="1"/>
        <v>28960</v>
      </c>
    </row>
    <row r="32" spans="2:7" ht="48" customHeight="1">
      <c r="B32" s="51" t="s">
        <v>50</v>
      </c>
      <c r="C32" s="30" t="s">
        <v>51</v>
      </c>
      <c r="D32" s="27" t="s">
        <v>37</v>
      </c>
      <c r="E32" s="66">
        <v>60000</v>
      </c>
      <c r="F32" s="73"/>
      <c r="G32" s="73">
        <f t="shared" si="1"/>
        <v>60000</v>
      </c>
    </row>
    <row r="33" spans="2:7" ht="48" customHeight="1">
      <c r="B33" s="51" t="s">
        <v>52</v>
      </c>
      <c r="C33" s="30" t="s">
        <v>53</v>
      </c>
      <c r="D33" s="27" t="s">
        <v>37</v>
      </c>
      <c r="E33" s="66"/>
      <c r="F33" s="73">
        <v>1820000</v>
      </c>
      <c r="G33" s="73">
        <f t="shared" si="1"/>
        <v>1820000</v>
      </c>
    </row>
    <row r="34" spans="2:7" ht="48" customHeight="1">
      <c r="B34" s="51" t="s">
        <v>54</v>
      </c>
      <c r="C34" s="30" t="s">
        <v>55</v>
      </c>
      <c r="D34" s="27" t="s">
        <v>37</v>
      </c>
      <c r="E34" s="66"/>
      <c r="F34" s="73">
        <v>5736232</v>
      </c>
      <c r="G34" s="73">
        <f t="shared" si="1"/>
        <v>5736232</v>
      </c>
    </row>
    <row r="35" spans="2:9" ht="48" customHeight="1">
      <c r="B35" s="34">
        <v>11</v>
      </c>
      <c r="C35" s="35" t="s">
        <v>24</v>
      </c>
      <c r="D35" s="37"/>
      <c r="E35" s="38">
        <f>E36+E37+E38+E39+E40+E41</f>
        <v>494977</v>
      </c>
      <c r="F35" s="38">
        <f>F36+F37+F38+F39+F40+F41</f>
        <v>1842377</v>
      </c>
      <c r="G35" s="38">
        <f>G36+G37+G38+G39+G40+G41</f>
        <v>2337354</v>
      </c>
      <c r="H35" s="38">
        <f>H36+H37+H38+H39+H40+H41</f>
        <v>0</v>
      </c>
      <c r="I35" s="50"/>
    </row>
    <row r="36" spans="2:7" ht="48" customHeight="1">
      <c r="B36" s="17">
        <v>130110</v>
      </c>
      <c r="C36" s="18" t="s">
        <v>25</v>
      </c>
      <c r="D36" s="36" t="s">
        <v>28</v>
      </c>
      <c r="E36" s="40"/>
      <c r="F36" s="42">
        <v>7377</v>
      </c>
      <c r="G36" s="40">
        <f>E36+F36</f>
        <v>7377</v>
      </c>
    </row>
    <row r="37" spans="2:7" ht="48" customHeight="1">
      <c r="B37" s="17">
        <v>130106</v>
      </c>
      <c r="C37" s="74" t="s">
        <v>26</v>
      </c>
      <c r="D37" s="36" t="s">
        <v>28</v>
      </c>
      <c r="E37" s="40">
        <v>290990</v>
      </c>
      <c r="F37" s="40"/>
      <c r="G37" s="40">
        <f>E37+F37</f>
        <v>290990</v>
      </c>
    </row>
    <row r="38" spans="2:7" ht="48" customHeight="1">
      <c r="B38" s="49" t="s">
        <v>78</v>
      </c>
      <c r="C38" s="18" t="s">
        <v>27</v>
      </c>
      <c r="D38" s="36" t="s">
        <v>28</v>
      </c>
      <c r="E38" s="40"/>
      <c r="F38" s="40">
        <v>1575000</v>
      </c>
      <c r="G38" s="40">
        <f>E38+F38</f>
        <v>1575000</v>
      </c>
    </row>
    <row r="39" spans="2:7" ht="48" customHeight="1">
      <c r="B39" s="49" t="s">
        <v>78</v>
      </c>
      <c r="C39" s="18" t="s">
        <v>27</v>
      </c>
      <c r="D39" s="20" t="s">
        <v>29</v>
      </c>
      <c r="E39" s="40">
        <v>65987</v>
      </c>
      <c r="F39" s="39"/>
      <c r="G39" s="40">
        <f>E39+F39</f>
        <v>65987</v>
      </c>
    </row>
    <row r="40" spans="2:7" ht="76.5" customHeight="1">
      <c r="B40" s="49" t="s">
        <v>79</v>
      </c>
      <c r="C40" s="18" t="s">
        <v>30</v>
      </c>
      <c r="D40" s="20" t="s">
        <v>31</v>
      </c>
      <c r="E40" s="40">
        <v>138000</v>
      </c>
      <c r="F40" s="39"/>
      <c r="G40" s="40">
        <f>E40+F40</f>
        <v>138000</v>
      </c>
    </row>
    <row r="41" spans="2:7" ht="48" customHeight="1">
      <c r="B41" s="51" t="s">
        <v>52</v>
      </c>
      <c r="C41" s="30" t="s">
        <v>53</v>
      </c>
      <c r="D41" s="36" t="s">
        <v>28</v>
      </c>
      <c r="E41" s="42"/>
      <c r="F41" s="42">
        <v>260000</v>
      </c>
      <c r="G41" s="42">
        <v>260000</v>
      </c>
    </row>
    <row r="42" spans="2:7" ht="48" customHeight="1">
      <c r="B42" s="46" t="s">
        <v>71</v>
      </c>
      <c r="C42" s="35" t="s">
        <v>72</v>
      </c>
      <c r="D42" s="20"/>
      <c r="E42" s="38">
        <f>E43+E44+E45</f>
        <v>273849</v>
      </c>
      <c r="F42" s="38">
        <f>F43+F44+F45</f>
        <v>0</v>
      </c>
      <c r="G42" s="38">
        <f>G43+G44+G45</f>
        <v>273849</v>
      </c>
    </row>
    <row r="43" spans="2:7" ht="48" customHeight="1">
      <c r="B43" s="59" t="s">
        <v>97</v>
      </c>
      <c r="C43" s="30" t="s">
        <v>98</v>
      </c>
      <c r="D43" s="27" t="s">
        <v>75</v>
      </c>
      <c r="E43" s="40">
        <v>8613</v>
      </c>
      <c r="F43" s="40"/>
      <c r="G43" s="40">
        <f>F43+E43</f>
        <v>8613</v>
      </c>
    </row>
    <row r="44" spans="2:7" ht="69.75" customHeight="1">
      <c r="B44" s="47" t="s">
        <v>73</v>
      </c>
      <c r="C44" s="45" t="s">
        <v>74</v>
      </c>
      <c r="D44" s="27" t="s">
        <v>75</v>
      </c>
      <c r="E44" s="40">
        <v>55900</v>
      </c>
      <c r="F44" s="39"/>
      <c r="G44" s="40">
        <f>E44+F44</f>
        <v>55900</v>
      </c>
    </row>
    <row r="45" spans="2:7" ht="69.75" customHeight="1">
      <c r="B45" s="48" t="s">
        <v>95</v>
      </c>
      <c r="C45" s="45" t="s">
        <v>96</v>
      </c>
      <c r="D45" s="27" t="s">
        <v>75</v>
      </c>
      <c r="E45" s="42">
        <v>209336</v>
      </c>
      <c r="F45" s="61"/>
      <c r="G45" s="42">
        <v>209336</v>
      </c>
    </row>
    <row r="46" spans="2:7" ht="69.75" customHeight="1">
      <c r="B46" s="52" t="s">
        <v>87</v>
      </c>
      <c r="C46" s="53" t="s">
        <v>88</v>
      </c>
      <c r="D46" s="27"/>
      <c r="E46" s="38"/>
      <c r="F46" s="38">
        <f>F47</f>
        <v>22850</v>
      </c>
      <c r="G46" s="38">
        <f>G47</f>
        <v>22850</v>
      </c>
    </row>
    <row r="47" spans="2:7" ht="69.75" customHeight="1">
      <c r="B47" s="54" t="s">
        <v>89</v>
      </c>
      <c r="C47" s="30" t="s">
        <v>90</v>
      </c>
      <c r="D47" s="55" t="s">
        <v>83</v>
      </c>
      <c r="E47" s="40"/>
      <c r="F47" s="40">
        <v>22850</v>
      </c>
      <c r="G47" s="40">
        <f>E47+F47</f>
        <v>22850</v>
      </c>
    </row>
    <row r="48" spans="2:7" ht="48" customHeight="1">
      <c r="B48" s="23" t="s">
        <v>32</v>
      </c>
      <c r="C48" s="24" t="s">
        <v>33</v>
      </c>
      <c r="D48" s="20"/>
      <c r="E48" s="38">
        <f>E49+E50+E51+E52</f>
        <v>195000</v>
      </c>
      <c r="F48" s="38">
        <f>F49+F50+F51+F52</f>
        <v>3004500</v>
      </c>
      <c r="G48" s="38">
        <f>G49+G50+G51+G52</f>
        <v>3199500</v>
      </c>
    </row>
    <row r="49" spans="2:7" ht="48" customHeight="1">
      <c r="B49" s="29">
        <v>110201</v>
      </c>
      <c r="C49" s="30" t="s">
        <v>34</v>
      </c>
      <c r="D49" s="27" t="s">
        <v>36</v>
      </c>
      <c r="E49" s="61"/>
      <c r="F49" s="42">
        <v>1345000</v>
      </c>
      <c r="G49" s="42">
        <f>E49+F49</f>
        <v>1345000</v>
      </c>
    </row>
    <row r="50" spans="2:7" ht="48" customHeight="1">
      <c r="B50" s="29">
        <v>110202</v>
      </c>
      <c r="C50" s="62" t="s">
        <v>35</v>
      </c>
      <c r="D50" s="27" t="s">
        <v>36</v>
      </c>
      <c r="E50" s="42">
        <v>75000</v>
      </c>
      <c r="F50" s="42">
        <v>1308000</v>
      </c>
      <c r="G50" s="42">
        <f>E50+F50</f>
        <v>1383000</v>
      </c>
    </row>
    <row r="51" spans="2:7" ht="48" customHeight="1">
      <c r="B51" s="29">
        <v>110204</v>
      </c>
      <c r="C51" s="63" t="s">
        <v>103</v>
      </c>
      <c r="D51" s="27" t="s">
        <v>36</v>
      </c>
      <c r="E51" s="42">
        <v>120000</v>
      </c>
      <c r="F51" s="42">
        <v>340000</v>
      </c>
      <c r="G51" s="42">
        <f>E51+F51</f>
        <v>460000</v>
      </c>
    </row>
    <row r="52" spans="2:7" ht="48" customHeight="1">
      <c r="B52" s="29">
        <v>110502</v>
      </c>
      <c r="C52" s="63" t="s">
        <v>104</v>
      </c>
      <c r="D52" s="27" t="s">
        <v>36</v>
      </c>
      <c r="E52" s="42"/>
      <c r="F52" s="42">
        <v>11500</v>
      </c>
      <c r="G52" s="42">
        <f>E52+F52</f>
        <v>11500</v>
      </c>
    </row>
    <row r="53" spans="2:7" ht="48" customHeight="1">
      <c r="B53" s="46" t="s">
        <v>91</v>
      </c>
      <c r="C53" s="35" t="s">
        <v>67</v>
      </c>
      <c r="D53" s="20"/>
      <c r="E53" s="38">
        <f>E54</f>
        <v>2200</v>
      </c>
      <c r="F53" s="38"/>
      <c r="G53" s="38">
        <f>G54</f>
        <v>2200</v>
      </c>
    </row>
    <row r="54" spans="2:7" ht="41.25" customHeight="1">
      <c r="B54" s="59" t="s">
        <v>92</v>
      </c>
      <c r="C54" s="60" t="s">
        <v>94</v>
      </c>
      <c r="D54" s="30" t="s">
        <v>93</v>
      </c>
      <c r="E54" s="40">
        <v>2200</v>
      </c>
      <c r="F54" s="40"/>
      <c r="G54" s="40">
        <v>2200</v>
      </c>
    </row>
    <row r="55" spans="2:8" ht="48" customHeight="1">
      <c r="B55" s="46" t="s">
        <v>66</v>
      </c>
      <c r="C55" s="35" t="s">
        <v>67</v>
      </c>
      <c r="D55" s="20"/>
      <c r="E55" s="38">
        <f>E56+E57+E58+E59+E60</f>
        <v>203500</v>
      </c>
      <c r="F55" s="38">
        <f>F56+F57+F58+F59+F60</f>
        <v>1543700</v>
      </c>
      <c r="G55" s="38">
        <f>G56+G57+G58+G59+G60</f>
        <v>1747200</v>
      </c>
      <c r="H55" s="38">
        <f>H56</f>
        <v>0</v>
      </c>
    </row>
    <row r="56" spans="2:7" ht="88.5" customHeight="1">
      <c r="B56" s="47" t="s">
        <v>68</v>
      </c>
      <c r="C56" s="45" t="s">
        <v>69</v>
      </c>
      <c r="D56" s="20" t="s">
        <v>70</v>
      </c>
      <c r="E56" s="40">
        <v>85000</v>
      </c>
      <c r="F56" s="40">
        <v>15000</v>
      </c>
      <c r="G56" s="40">
        <f>E56+F56</f>
        <v>100000</v>
      </c>
    </row>
    <row r="57" spans="2:7" ht="88.5" customHeight="1">
      <c r="B57" s="47" t="s">
        <v>68</v>
      </c>
      <c r="C57" s="45" t="s">
        <v>69</v>
      </c>
      <c r="D57" s="27" t="s">
        <v>99</v>
      </c>
      <c r="E57" s="40">
        <v>18500</v>
      </c>
      <c r="F57" s="40"/>
      <c r="G57" s="40">
        <f>E57+F57</f>
        <v>18500</v>
      </c>
    </row>
    <row r="58" spans="2:7" ht="45.75" customHeight="1">
      <c r="B58" s="48" t="s">
        <v>84</v>
      </c>
      <c r="C58" s="45" t="s">
        <v>85</v>
      </c>
      <c r="D58" s="27" t="s">
        <v>86</v>
      </c>
      <c r="E58" s="42"/>
      <c r="F58" s="42">
        <v>1438000</v>
      </c>
      <c r="G58" s="42">
        <f>E58+F58</f>
        <v>1438000</v>
      </c>
    </row>
    <row r="59" spans="2:7" ht="45.75" customHeight="1">
      <c r="B59" s="47" t="s">
        <v>68</v>
      </c>
      <c r="C59" s="45" t="s">
        <v>69</v>
      </c>
      <c r="D59" s="65" t="s">
        <v>83</v>
      </c>
      <c r="E59" s="66">
        <v>50000</v>
      </c>
      <c r="F59" s="66">
        <v>50000</v>
      </c>
      <c r="G59" s="42">
        <f>E59+F59</f>
        <v>100000</v>
      </c>
    </row>
    <row r="60" spans="2:7" ht="45.75" customHeight="1">
      <c r="B60" s="47" t="s">
        <v>68</v>
      </c>
      <c r="C60" s="45" t="s">
        <v>69</v>
      </c>
      <c r="D60" s="27" t="s">
        <v>75</v>
      </c>
      <c r="E60" s="42">
        <v>50000</v>
      </c>
      <c r="F60" s="42">
        <v>40700</v>
      </c>
      <c r="G60" s="42">
        <f>E60+F60</f>
        <v>90700</v>
      </c>
    </row>
    <row r="61" spans="2:10" ht="33.75" customHeight="1">
      <c r="B61" s="56"/>
      <c r="C61" s="57" t="s">
        <v>2</v>
      </c>
      <c r="D61" s="58"/>
      <c r="E61" s="41">
        <f>E7+E11+E24+E35+E42+E48+E53+E55</f>
        <v>28654513</v>
      </c>
      <c r="F61" s="41">
        <f>F7+F11+F24+F35+F42+F48+F53+F55</f>
        <v>41635909</v>
      </c>
      <c r="G61" s="41">
        <f>G7+G11+G24+G35+G42+G48+G53+G55+G46</f>
        <v>70313272</v>
      </c>
      <c r="J61" s="75"/>
    </row>
    <row r="62" spans="2:10" ht="33.75" customHeight="1">
      <c r="B62" s="31" t="s">
        <v>5</v>
      </c>
      <c r="C62" s="32"/>
      <c r="D62" s="33"/>
      <c r="E62" s="33"/>
      <c r="F62" s="33"/>
      <c r="G62" s="33"/>
      <c r="J62" s="75"/>
    </row>
    <row r="63" spans="2:7" ht="15.75">
      <c r="B63" s="21" t="s">
        <v>6</v>
      </c>
      <c r="C63" s="22"/>
      <c r="D63" s="22"/>
      <c r="E63" s="85" t="s">
        <v>7</v>
      </c>
      <c r="F63" s="86"/>
      <c r="G63" s="86"/>
    </row>
    <row r="64" spans="2:15" ht="19.5" customHeight="1">
      <c r="B64" s="80"/>
      <c r="C64" s="80"/>
      <c r="D64" s="80"/>
      <c r="E64" s="80"/>
      <c r="F64" s="80"/>
      <c r="G64" s="80"/>
      <c r="H64" s="16"/>
      <c r="I64" s="16"/>
      <c r="J64" s="16"/>
      <c r="K64" s="16"/>
      <c r="L64" s="16"/>
      <c r="M64" s="16"/>
      <c r="N64" s="16"/>
      <c r="O64" s="16"/>
    </row>
    <row r="65" ht="16.5">
      <c r="C65" s="19"/>
    </row>
    <row r="66" spans="5:7" ht="12.75">
      <c r="E66" s="64"/>
      <c r="F66" s="64"/>
      <c r="G66" s="64"/>
    </row>
    <row r="68" ht="12.75">
      <c r="F68" s="64"/>
    </row>
  </sheetData>
  <sheetProtection/>
  <mergeCells count="5">
    <mergeCell ref="B64:G64"/>
    <mergeCell ref="B1:G1"/>
    <mergeCell ref="E2:G2"/>
    <mergeCell ref="B3:G3"/>
    <mergeCell ref="E63:G63"/>
  </mergeCells>
  <printOptions horizontalCentered="1"/>
  <pageMargins left="0.196850393700787" right="0.196850393700787" top="0.393700787401575" bottom="0.196850393700787" header="0" footer="0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2016-12-13T06:24:36Z</cp:lastPrinted>
  <dcterms:created xsi:type="dcterms:W3CDTF">2014-01-17T10:52:16Z</dcterms:created>
  <dcterms:modified xsi:type="dcterms:W3CDTF">2016-12-26T12:47:09Z</dcterms:modified>
  <cp:category/>
  <cp:version/>
  <cp:contentType/>
  <cp:contentStatus/>
</cp:coreProperties>
</file>