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 1 (6)" sheetId="1" r:id="rId1"/>
  </sheets>
  <definedNames>
    <definedName name="_xlnm.Print_Area" localSheetId="0">'Лист 1 (6)'!$A$1:$G$36</definedName>
  </definedNames>
  <calcPr fullCalcOnLoad="1"/>
</workbook>
</file>

<file path=xl/sharedStrings.xml><?xml version="1.0" encoding="utf-8"?>
<sst xmlns="http://schemas.openxmlformats.org/spreadsheetml/2006/main" count="38" uniqueCount="36">
  <si>
    <t>План затвердж. на 2015 р.</t>
  </si>
  <si>
    <t xml:space="preserve">Частина чистого прибутку комунальних підприємств </t>
  </si>
  <si>
    <t>Інші надходження</t>
  </si>
  <si>
    <t>Освітня субвенція з Д/Б місцевим бюджетам</t>
  </si>
  <si>
    <t>Медична субвенція з Д/Б місцевим бюджетам</t>
  </si>
  <si>
    <t>Інші субвенції</t>
  </si>
  <si>
    <t>Субвенція з ДБ на утримання дітей-сиріт</t>
  </si>
  <si>
    <t>Всього доходів загального фонду</t>
  </si>
  <si>
    <t>Власні надходження бюджетних установ  </t>
  </si>
  <si>
    <t>Спец. рахунок</t>
  </si>
  <si>
    <t>Разом доходів загального та спеціального фондів</t>
  </si>
  <si>
    <t>Начальник фінансового управління</t>
  </si>
  <si>
    <t xml:space="preserve">                    Виконання районного бюджету Красноградського району</t>
  </si>
  <si>
    <t>Податок на прибуток підприємств комунальної власності</t>
  </si>
  <si>
    <t>Разом доходів (без урахування міжбюджетних трансфертів)</t>
  </si>
  <si>
    <t>Податок та збір на доходи фізичних осіб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</si>
  <si>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</si>
  <si>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</si>
  <si>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Субвенції з Д/б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</si>
  <si>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Надходження коштів від відшкодування втрат с/г виробництва</t>
  </si>
  <si>
    <t>Н. І. Щербина</t>
  </si>
  <si>
    <t>Кошти від відчудження майна, що перебуває у комунальній власності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</si>
  <si>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</si>
  <si>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</si>
  <si>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План затвердж. на 2017</t>
  </si>
  <si>
    <t>План уточн. на 2017</t>
  </si>
  <si>
    <t>Додаткова дотація з ДБ на здійснення переданих з ДБ видатків з утримання закладів освіти та охорони здоров`я</t>
  </si>
  <si>
    <t>Субвенція з ДБ на відшкодування вартості лікарських засобів для лікування окремих захворювань</t>
  </si>
  <si>
    <t>Субвенції з Д/Б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 вивезення побутового смітт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</si>
  <si>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</si>
  <si>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%</t>
  </si>
  <si>
    <t>Відхил.</t>
  </si>
  <si>
    <t>Факт за 2017</t>
  </si>
  <si>
    <t>Субвенції та дотації всього</t>
  </si>
  <si>
    <t xml:space="preserve">               по доходах за 2017 рік</t>
  </si>
  <si>
    <t>тис. грн.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</si>
</sst>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ãðí.&quot;_);\(#,##0\ &quot;ãðí.&quot;\)"/>
    <numFmt numFmtId="189" formatCode="#,##0\ &quot;ãðí.&quot;_);[Red]\(#,##0\ &quot;ãðí.&quot;\)"/>
    <numFmt numFmtId="190" formatCode="#,##0.00\ &quot;ãðí.&quot;_);\(#,##0.00\ &quot;ãðí.&quot;\)"/>
    <numFmt numFmtId="191" formatCode="#,##0.00\ &quot;ãðí.&quot;_);[Red]\(#,##0.00\ &quot;ãðí.&quot;\)"/>
    <numFmt numFmtId="192" formatCode="_ * #,##0_)\ &quot;ãðí.&quot;_ ;_ * \(#,##0\)\ &quot;ãðí.&quot;_ ;_ * &quot;-&quot;_)\ &quot;ãðí.&quot;_ ;_ @_ "/>
    <numFmt numFmtId="193" formatCode="_ * #,##0_)\ _ã_ð_í_._ ;_ * \(#,##0\)\ _ã_ð_í_._ ;_ * &quot;-&quot;_)\ _ã_ð_í_._ ;_ @_ "/>
    <numFmt numFmtId="194" formatCode="_ * #,##0.00_)\ &quot;ãðí.&quot;_ ;_ * \(#,##0.00\)\ &quot;ãðí.&quot;_ ;_ * &quot;-&quot;??_)\ &quot;ãðí.&quot;_ ;_ @_ "/>
    <numFmt numFmtId="195" formatCode="_ * #,##0.00_)\ _ã_ð_í_._ ;_ * \(#,##0.00\)\ _ã_ð_í_._ ;_ * &quot;-&quot;??_)\ _ã_ð_í_._ ;_ @_ "/>
    <numFmt numFmtId="196" formatCode="0.0"/>
    <numFmt numFmtId="197" formatCode="mmm/yyyy"/>
    <numFmt numFmtId="198" formatCode="0.000"/>
    <numFmt numFmtId="199" formatCode="0.0%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196" fontId="21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196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196" fontId="23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196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196" fontId="22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/>
    </xf>
    <xf numFmtId="196" fontId="20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/>
    </xf>
    <xf numFmtId="196" fontId="20" fillId="0" borderId="10" xfId="0" applyNumberFormat="1" applyFont="1" applyBorder="1" applyAlignment="1">
      <alignment horizontal="center" vertical="center"/>
    </xf>
    <xf numFmtId="0" fontId="20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75" zoomScaleNormal="75" zoomScaleSheetLayoutView="75" zoomScalePageLayoutView="0" workbookViewId="0" topLeftCell="A1">
      <selection activeCell="C4" sqref="C4"/>
    </sheetView>
  </sheetViews>
  <sheetFormatPr defaultColWidth="9.00390625" defaultRowHeight="12.75"/>
  <cols>
    <col min="1" max="1" width="68.00390625" style="2" customWidth="1"/>
    <col min="2" max="2" width="14.625" style="1" hidden="1" customWidth="1"/>
    <col min="3" max="3" width="12.875" style="1" customWidth="1"/>
    <col min="4" max="4" width="14.625" style="1" customWidth="1"/>
    <col min="5" max="5" width="13.375" style="1" customWidth="1"/>
    <col min="6" max="6" width="14.00390625" style="1" customWidth="1"/>
    <col min="7" max="7" width="11.625" style="1" customWidth="1"/>
    <col min="8" max="16384" width="9.125" style="2" customWidth="1"/>
  </cols>
  <sheetData>
    <row r="1" spans="1:7" ht="16.5">
      <c r="A1" s="30" t="s">
        <v>12</v>
      </c>
      <c r="B1" s="31"/>
      <c r="C1" s="31"/>
      <c r="D1" s="31"/>
      <c r="E1" s="31"/>
      <c r="F1" s="31"/>
      <c r="G1" s="31"/>
    </row>
    <row r="2" spans="1:9" s="3" customFormat="1" ht="16.5">
      <c r="A2" s="30" t="s">
        <v>34</v>
      </c>
      <c r="B2" s="31"/>
      <c r="C2" s="31"/>
      <c r="D2" s="31"/>
      <c r="E2" s="31"/>
      <c r="F2" s="31"/>
      <c r="G2" s="31"/>
      <c r="H2" s="27"/>
      <c r="I2" s="28"/>
    </row>
    <row r="3" spans="1:7" s="3" customFormat="1" ht="16.5">
      <c r="A3" s="7"/>
      <c r="B3" s="8"/>
      <c r="C3" s="8"/>
      <c r="D3" s="8"/>
      <c r="E3" s="8"/>
      <c r="F3" s="29"/>
      <c r="G3" s="8"/>
    </row>
    <row r="4" spans="1:7" ht="16.5">
      <c r="A4" s="9"/>
      <c r="B4" s="8"/>
      <c r="C4" s="8"/>
      <c r="D4" s="8"/>
      <c r="E4" s="8"/>
      <c r="F4" s="8"/>
      <c r="G4" s="8" t="s">
        <v>35</v>
      </c>
    </row>
    <row r="5" spans="1:7" ht="51" customHeight="1">
      <c r="A5" s="10"/>
      <c r="B5" s="11" t="s">
        <v>0</v>
      </c>
      <c r="C5" s="11" t="s">
        <v>24</v>
      </c>
      <c r="D5" s="11" t="s">
        <v>25</v>
      </c>
      <c r="E5" s="11" t="s">
        <v>32</v>
      </c>
      <c r="F5" s="23" t="s">
        <v>30</v>
      </c>
      <c r="G5" s="23" t="s">
        <v>31</v>
      </c>
    </row>
    <row r="6" spans="1:7" ht="16.5">
      <c r="A6" s="12" t="s">
        <v>15</v>
      </c>
      <c r="B6" s="13">
        <v>49319.4</v>
      </c>
      <c r="C6" s="13">
        <v>112529.3</v>
      </c>
      <c r="D6" s="13">
        <v>136236.1</v>
      </c>
      <c r="E6" s="13">
        <v>141548</v>
      </c>
      <c r="F6" s="24">
        <f aca="true" t="shared" si="0" ref="F6:F24">IF(E6=0,,E6/D6*100)</f>
        <v>103.89903997545437</v>
      </c>
      <c r="G6" s="13">
        <f aca="true" t="shared" si="1" ref="G6:G32">E6-D6</f>
        <v>5311.899999999994</v>
      </c>
    </row>
    <row r="7" spans="1:7" ht="16.5">
      <c r="A7" s="14" t="s">
        <v>13</v>
      </c>
      <c r="B7" s="13"/>
      <c r="C7" s="13"/>
      <c r="D7" s="13">
        <v>32.4</v>
      </c>
      <c r="E7" s="13">
        <v>32.4</v>
      </c>
      <c r="F7" s="24">
        <f t="shared" si="0"/>
        <v>100</v>
      </c>
      <c r="G7" s="13">
        <f t="shared" si="1"/>
        <v>0</v>
      </c>
    </row>
    <row r="8" spans="1:7" ht="15.75" customHeight="1">
      <c r="A8" s="14" t="s">
        <v>1</v>
      </c>
      <c r="B8" s="15"/>
      <c r="C8" s="15"/>
      <c r="D8" s="13">
        <v>9</v>
      </c>
      <c r="E8" s="13">
        <v>11.7</v>
      </c>
      <c r="F8" s="24">
        <f t="shared" si="0"/>
        <v>129.99999999999997</v>
      </c>
      <c r="G8" s="13">
        <f t="shared" si="1"/>
        <v>2.6999999999999993</v>
      </c>
    </row>
    <row r="9" spans="1:7" ht="49.5">
      <c r="A9" s="14" t="s">
        <v>16</v>
      </c>
      <c r="B9" s="13">
        <v>325</v>
      </c>
      <c r="C9" s="16">
        <v>370.7</v>
      </c>
      <c r="D9" s="16">
        <v>370.7</v>
      </c>
      <c r="E9" s="16">
        <v>377.6</v>
      </c>
      <c r="F9" s="26">
        <f t="shared" si="0"/>
        <v>101.86134340437012</v>
      </c>
      <c r="G9" s="16">
        <f t="shared" si="1"/>
        <v>6.900000000000034</v>
      </c>
    </row>
    <row r="10" spans="1:7" ht="16.5">
      <c r="A10" s="12" t="s">
        <v>2</v>
      </c>
      <c r="B10" s="13"/>
      <c r="C10" s="13"/>
      <c r="D10" s="13">
        <v>136.3</v>
      </c>
      <c r="E10" s="13">
        <v>151.2</v>
      </c>
      <c r="F10" s="24">
        <f t="shared" si="0"/>
        <v>110.93176815847394</v>
      </c>
      <c r="G10" s="13">
        <f t="shared" si="1"/>
        <v>14.899999999999977</v>
      </c>
    </row>
    <row r="11" spans="1:8" ht="16.5" customHeight="1">
      <c r="A11" s="17" t="s">
        <v>14</v>
      </c>
      <c r="B11" s="18" t="e">
        <f>B6+B7+#REF!+#REF!+#REF!+#REF!+B8+#REF!+B9+#REF!+B10</f>
        <v>#REF!</v>
      </c>
      <c r="C11" s="18">
        <f>SUM(C6:C10)</f>
        <v>112900</v>
      </c>
      <c r="D11" s="18">
        <f>SUM(D6:D10)</f>
        <v>136784.5</v>
      </c>
      <c r="E11" s="18">
        <f>SUM(E6:E10)</f>
        <v>142120.90000000002</v>
      </c>
      <c r="F11" s="25">
        <f t="shared" si="0"/>
        <v>103.90131922842136</v>
      </c>
      <c r="G11" s="18">
        <f t="shared" si="1"/>
        <v>5336.400000000023</v>
      </c>
      <c r="H11" s="4"/>
    </row>
    <row r="12" spans="1:8" ht="36.75" customHeight="1">
      <c r="A12" s="14" t="s">
        <v>26</v>
      </c>
      <c r="B12" s="18"/>
      <c r="C12" s="16"/>
      <c r="D12" s="16">
        <v>23333.4</v>
      </c>
      <c r="E12" s="16">
        <v>23333.4</v>
      </c>
      <c r="F12" s="26">
        <f t="shared" si="0"/>
        <v>100</v>
      </c>
      <c r="G12" s="16">
        <f t="shared" si="1"/>
        <v>0</v>
      </c>
      <c r="H12" s="4"/>
    </row>
    <row r="13" spans="1:7" ht="82.5">
      <c r="A13" s="14" t="s">
        <v>18</v>
      </c>
      <c r="B13" s="13">
        <v>42210.9</v>
      </c>
      <c r="C13" s="16">
        <v>45436.2</v>
      </c>
      <c r="D13" s="16">
        <v>56189.1</v>
      </c>
      <c r="E13" s="16">
        <v>55609.6</v>
      </c>
      <c r="F13" s="26">
        <f t="shared" si="0"/>
        <v>98.96866118161708</v>
      </c>
      <c r="G13" s="16">
        <f t="shared" si="1"/>
        <v>-579.5</v>
      </c>
    </row>
    <row r="14" spans="1:8" ht="89.25" customHeight="1">
      <c r="A14" s="14" t="s">
        <v>28</v>
      </c>
      <c r="B14" s="13">
        <v>24948.1</v>
      </c>
      <c r="C14" s="16">
        <v>75010</v>
      </c>
      <c r="D14" s="16">
        <v>111194.4</v>
      </c>
      <c r="E14" s="16">
        <v>111194.2</v>
      </c>
      <c r="F14" s="26">
        <f t="shared" si="0"/>
        <v>99.99982013482693</v>
      </c>
      <c r="G14" s="16">
        <f t="shared" si="1"/>
        <v>-0.19999999999708962</v>
      </c>
      <c r="H14" s="4"/>
    </row>
    <row r="15" spans="1:8" ht="67.5" customHeight="1">
      <c r="A15" s="14" t="s">
        <v>17</v>
      </c>
      <c r="B15" s="13"/>
      <c r="C15" s="16">
        <v>430</v>
      </c>
      <c r="D15" s="16">
        <v>1980.7</v>
      </c>
      <c r="E15" s="16">
        <v>1980.6</v>
      </c>
      <c r="F15" s="26">
        <f t="shared" si="0"/>
        <v>99.99495127985055</v>
      </c>
      <c r="G15" s="16">
        <f t="shared" si="1"/>
        <v>-0.10000000000013642</v>
      </c>
      <c r="H15" s="4"/>
    </row>
    <row r="16" spans="1:8" ht="38.25" customHeight="1">
      <c r="A16" s="14" t="s">
        <v>27</v>
      </c>
      <c r="B16" s="13"/>
      <c r="C16" s="16"/>
      <c r="D16" s="16">
        <v>1216.4</v>
      </c>
      <c r="E16" s="16">
        <v>1216.4</v>
      </c>
      <c r="F16" s="26">
        <f t="shared" si="0"/>
        <v>100</v>
      </c>
      <c r="G16" s="16">
        <f t="shared" si="1"/>
        <v>0</v>
      </c>
      <c r="H16" s="4"/>
    </row>
    <row r="17" spans="1:8" ht="16.5">
      <c r="A17" s="12" t="s">
        <v>3</v>
      </c>
      <c r="B17" s="13">
        <v>43606.2</v>
      </c>
      <c r="C17" s="13">
        <v>46002.2</v>
      </c>
      <c r="D17" s="13">
        <v>59779.5</v>
      </c>
      <c r="E17" s="13">
        <v>59779.5</v>
      </c>
      <c r="F17" s="24">
        <f t="shared" si="0"/>
        <v>100</v>
      </c>
      <c r="G17" s="13">
        <f t="shared" si="1"/>
        <v>0</v>
      </c>
      <c r="H17" s="4"/>
    </row>
    <row r="18" spans="1:8" ht="16.5">
      <c r="A18" s="12" t="s">
        <v>4</v>
      </c>
      <c r="B18" s="13">
        <v>27008.6</v>
      </c>
      <c r="C18" s="13">
        <v>27852.2</v>
      </c>
      <c r="D18" s="13">
        <v>35195.5</v>
      </c>
      <c r="E18" s="13">
        <v>35195.5</v>
      </c>
      <c r="F18" s="24">
        <f t="shared" si="0"/>
        <v>100</v>
      </c>
      <c r="G18" s="13">
        <f t="shared" si="1"/>
        <v>0</v>
      </c>
      <c r="H18" s="4"/>
    </row>
    <row r="19" spans="1:8" ht="50.25" customHeight="1">
      <c r="A19" s="14" t="s">
        <v>23</v>
      </c>
      <c r="B19" s="13"/>
      <c r="C19" s="16"/>
      <c r="D19" s="16">
        <v>1705</v>
      </c>
      <c r="E19" s="16">
        <v>1705</v>
      </c>
      <c r="F19" s="26">
        <f t="shared" si="0"/>
        <v>100</v>
      </c>
      <c r="G19" s="16">
        <f t="shared" si="1"/>
        <v>0</v>
      </c>
      <c r="H19" s="4"/>
    </row>
    <row r="20" spans="1:7" ht="16.5">
      <c r="A20" s="12" t="s">
        <v>5</v>
      </c>
      <c r="B20" s="13"/>
      <c r="C20" s="13">
        <v>30</v>
      </c>
      <c r="D20" s="13">
        <v>4459.7</v>
      </c>
      <c r="E20" s="13">
        <v>4372.9</v>
      </c>
      <c r="F20" s="24">
        <f t="shared" si="0"/>
        <v>98.053680740857</v>
      </c>
      <c r="G20" s="16">
        <f t="shared" si="1"/>
        <v>-86.80000000000018</v>
      </c>
    </row>
    <row r="21" spans="1:7" ht="16.5">
      <c r="A21" s="12" t="s">
        <v>6</v>
      </c>
      <c r="B21" s="13">
        <v>1072</v>
      </c>
      <c r="C21" s="13">
        <v>1298.8</v>
      </c>
      <c r="D21" s="13">
        <v>1699.2</v>
      </c>
      <c r="E21" s="13">
        <v>1690</v>
      </c>
      <c r="F21" s="24">
        <f t="shared" si="0"/>
        <v>99.45856873822976</v>
      </c>
      <c r="G21" s="16">
        <f t="shared" si="1"/>
        <v>-9.200000000000045</v>
      </c>
    </row>
    <row r="22" spans="1:7" ht="49.5">
      <c r="A22" s="14" t="s">
        <v>29</v>
      </c>
      <c r="B22" s="13"/>
      <c r="C22" s="16"/>
      <c r="D22" s="16">
        <v>1.4</v>
      </c>
      <c r="E22" s="16">
        <v>1.4</v>
      </c>
      <c r="F22" s="26">
        <f t="shared" si="0"/>
        <v>100</v>
      </c>
      <c r="G22" s="16">
        <f t="shared" si="1"/>
        <v>0</v>
      </c>
    </row>
    <row r="23" spans="1:7" ht="16.5">
      <c r="A23" s="19" t="s">
        <v>33</v>
      </c>
      <c r="B23" s="18">
        <f>B13+B14+B17+B18+B20+B21</f>
        <v>138845.8</v>
      </c>
      <c r="C23" s="18">
        <f>C12+C13+C14+C15+C16+C17+C18+C19+C20+C21+C22</f>
        <v>196059.4</v>
      </c>
      <c r="D23" s="18">
        <f>D12+D13+D14+D15+D16+D17+D18+D19+D20+D21+D22</f>
        <v>296754.30000000005</v>
      </c>
      <c r="E23" s="18">
        <f>E12+E13+E14+E15+E16+E17+E18+E19+E20+E21+E22</f>
        <v>296078.50000000006</v>
      </c>
      <c r="F23" s="25">
        <f t="shared" si="0"/>
        <v>99.77226951724036</v>
      </c>
      <c r="G23" s="18">
        <f t="shared" si="1"/>
        <v>-675.7999999999884</v>
      </c>
    </row>
    <row r="24" spans="1:7" ht="16.5">
      <c r="A24" s="19" t="s">
        <v>7</v>
      </c>
      <c r="B24" s="18" t="e">
        <f>B11+B23</f>
        <v>#REF!</v>
      </c>
      <c r="C24" s="18">
        <f>C11+C23</f>
        <v>308959.4</v>
      </c>
      <c r="D24" s="18">
        <f>D11+D23</f>
        <v>433538.80000000005</v>
      </c>
      <c r="E24" s="18">
        <f>E11+E23</f>
        <v>438199.4000000001</v>
      </c>
      <c r="F24" s="25">
        <f t="shared" si="0"/>
        <v>101.07501335520605</v>
      </c>
      <c r="G24" s="18">
        <f t="shared" si="1"/>
        <v>4660.600000000035</v>
      </c>
    </row>
    <row r="25" spans="1:7" ht="16.5">
      <c r="A25" s="12" t="s">
        <v>19</v>
      </c>
      <c r="B25" s="13"/>
      <c r="C25" s="13"/>
      <c r="D25" s="13"/>
      <c r="E25" s="13">
        <v>35.6</v>
      </c>
      <c r="F25" s="24">
        <v>0</v>
      </c>
      <c r="G25" s="13">
        <f t="shared" si="1"/>
        <v>35.6</v>
      </c>
    </row>
    <row r="26" spans="1:7" ht="16.5">
      <c r="A26" s="12" t="s">
        <v>8</v>
      </c>
      <c r="B26" s="13">
        <v>1518.6</v>
      </c>
      <c r="C26" s="13">
        <v>2498.9</v>
      </c>
      <c r="D26" s="13">
        <v>3856.4</v>
      </c>
      <c r="E26" s="13">
        <v>4059.4</v>
      </c>
      <c r="F26" s="24">
        <f>IF(E26=0,,E26/D26*100)</f>
        <v>105.26397676589565</v>
      </c>
      <c r="G26" s="13">
        <f t="shared" si="1"/>
        <v>203</v>
      </c>
    </row>
    <row r="27" spans="1:7" ht="33">
      <c r="A27" s="22" t="s">
        <v>21</v>
      </c>
      <c r="B27" s="13"/>
      <c r="C27" s="16"/>
      <c r="D27" s="16"/>
      <c r="E27" s="16">
        <v>99.9</v>
      </c>
      <c r="F27" s="26">
        <v>0</v>
      </c>
      <c r="G27" s="16">
        <f t="shared" si="1"/>
        <v>99.9</v>
      </c>
    </row>
    <row r="28" spans="1:7" ht="49.5">
      <c r="A28" s="14" t="s">
        <v>22</v>
      </c>
      <c r="B28" s="13"/>
      <c r="C28" s="16"/>
      <c r="D28" s="16">
        <v>960</v>
      </c>
      <c r="E28" s="16">
        <v>714.8</v>
      </c>
      <c r="F28" s="26">
        <f>IF(E28=0,,E28/D28*100)</f>
        <v>74.45833333333333</v>
      </c>
      <c r="G28" s="16">
        <f t="shared" si="1"/>
        <v>-245.20000000000005</v>
      </c>
    </row>
    <row r="29" spans="1:7" ht="49.5">
      <c r="A29" s="14" t="s">
        <v>23</v>
      </c>
      <c r="B29" s="13"/>
      <c r="C29" s="16"/>
      <c r="D29" s="16">
        <v>1150</v>
      </c>
      <c r="E29" s="16">
        <v>1150</v>
      </c>
      <c r="F29" s="26">
        <f>IF(E29=0,,E29/D29*100)</f>
        <v>100</v>
      </c>
      <c r="G29" s="16">
        <f t="shared" si="1"/>
        <v>0</v>
      </c>
    </row>
    <row r="30" spans="1:7" ht="16.5">
      <c r="A30" s="12" t="s">
        <v>5</v>
      </c>
      <c r="B30" s="13"/>
      <c r="C30" s="13"/>
      <c r="D30" s="13">
        <v>17845</v>
      </c>
      <c r="E30" s="13">
        <v>16487.3</v>
      </c>
      <c r="F30" s="24">
        <f>IF(E30=0,,E30/D30*100)</f>
        <v>92.39170636032502</v>
      </c>
      <c r="G30" s="13">
        <f t="shared" si="1"/>
        <v>-1357.7000000000007</v>
      </c>
    </row>
    <row r="31" spans="1:7" ht="16.5">
      <c r="A31" s="19" t="s">
        <v>9</v>
      </c>
      <c r="B31" s="18">
        <f>SUM(B25:B30)</f>
        <v>1518.6</v>
      </c>
      <c r="C31" s="18">
        <f>SUM(C25:C29)</f>
        <v>2498.9</v>
      </c>
      <c r="D31" s="18">
        <f>SUM(D25:D30)</f>
        <v>23811.4</v>
      </c>
      <c r="E31" s="18">
        <f>SUM(E25:E30)</f>
        <v>22547</v>
      </c>
      <c r="F31" s="25">
        <f>IF(E31=0,,E31/D31*100)</f>
        <v>94.68993843285148</v>
      </c>
      <c r="G31" s="18">
        <f t="shared" si="1"/>
        <v>-1264.4000000000015</v>
      </c>
    </row>
    <row r="32" spans="1:7" ht="16.5">
      <c r="A32" s="19" t="s">
        <v>10</v>
      </c>
      <c r="B32" s="18" t="e">
        <f>B24+B31</f>
        <v>#REF!</v>
      </c>
      <c r="C32" s="18">
        <f>C24+C31</f>
        <v>311458.30000000005</v>
      </c>
      <c r="D32" s="18">
        <f>D24+D31</f>
        <v>457350.20000000007</v>
      </c>
      <c r="E32" s="18">
        <f>E24+E31</f>
        <v>460746.4000000001</v>
      </c>
      <c r="F32" s="25">
        <f>IF(E32=0,,E32/D32*100)</f>
        <v>100.74258194267762</v>
      </c>
      <c r="G32" s="18">
        <f t="shared" si="1"/>
        <v>3396.2000000000116</v>
      </c>
    </row>
    <row r="33" spans="1:7" ht="16.5">
      <c r="A33" s="20"/>
      <c r="B33" s="21"/>
      <c r="C33" s="21"/>
      <c r="D33" s="21"/>
      <c r="E33" s="21"/>
      <c r="F33" s="21"/>
      <c r="G33" s="21"/>
    </row>
    <row r="34" spans="1:9" s="5" customFormat="1" ht="16.5">
      <c r="A34" s="20"/>
      <c r="B34" s="21"/>
      <c r="C34" s="21"/>
      <c r="D34" s="21"/>
      <c r="E34" s="21"/>
      <c r="F34" s="21"/>
      <c r="G34" s="21"/>
      <c r="I34" s="6"/>
    </row>
    <row r="35" spans="1:7" ht="14.25" customHeight="1">
      <c r="A35" s="9" t="s">
        <v>11</v>
      </c>
      <c r="B35" s="8"/>
      <c r="C35" s="8"/>
      <c r="D35" s="8" t="s">
        <v>20</v>
      </c>
      <c r="E35" s="8"/>
      <c r="F35" s="8"/>
      <c r="G35" s="8"/>
    </row>
    <row r="36" spans="1:7" ht="16.5">
      <c r="A36" s="9"/>
      <c r="B36" s="8"/>
      <c r="C36" s="8"/>
      <c r="D36" s="8"/>
      <c r="E36" s="8"/>
      <c r="F36" s="8"/>
      <c r="G36" s="8"/>
    </row>
    <row r="37" spans="1:7" ht="16.5">
      <c r="A37" s="9"/>
      <c r="B37" s="8"/>
      <c r="C37" s="8"/>
      <c r="D37" s="8"/>
      <c r="E37" s="8"/>
      <c r="F37" s="8"/>
      <c r="G37" s="8"/>
    </row>
  </sheetData>
  <sheetProtection/>
  <mergeCells count="2">
    <mergeCell ref="A1:G1"/>
    <mergeCell ref="A2:G2"/>
  </mergeCells>
  <printOptions/>
  <pageMargins left="0.23" right="0.2" top="0.63" bottom="0.19" header="0.59" footer="0.19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2018-02-23T06:32:12Z</cp:lastPrinted>
  <dcterms:created xsi:type="dcterms:W3CDTF">2015-07-02T06:51:25Z</dcterms:created>
  <dcterms:modified xsi:type="dcterms:W3CDTF">2018-02-26T07:42:39Z</dcterms:modified>
  <cp:category/>
  <cp:version/>
  <cp:contentType/>
  <cp:contentStatus/>
</cp:coreProperties>
</file>